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it\Documents\MBB Symposium 2021\Program\"/>
    </mc:Choice>
  </mc:AlternateContent>
  <bookViews>
    <workbookView xWindow="0" yWindow="600" windowWidth="19180" windowHeight="6450"/>
  </bookViews>
  <sheets>
    <sheet name="GMT TimeZones" sheetId="6" r:id="rId1"/>
  </sheets>
  <calcPr calcId="0"/>
</workbook>
</file>

<file path=xl/calcChain.xml><?xml version="1.0" encoding="utf-8"?>
<calcChain xmlns="http://schemas.openxmlformats.org/spreadsheetml/2006/main">
  <c r="E116" i="6" l="1"/>
  <c r="F116" i="6"/>
  <c r="G116" i="6"/>
  <c r="H116" i="6"/>
  <c r="I116" i="6"/>
  <c r="J116" i="6"/>
  <c r="K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N118" i="6"/>
  <c r="T122" i="6"/>
  <c r="T120" i="6"/>
  <c r="T118" i="6"/>
  <c r="T109" i="6"/>
  <c r="T107" i="6"/>
  <c r="T103" i="6"/>
  <c r="T100" i="6"/>
  <c r="T99" i="6"/>
  <c r="T87" i="6"/>
  <c r="T83" i="6"/>
  <c r="T79" i="6"/>
  <c r="T77" i="6"/>
  <c r="T75" i="6"/>
  <c r="T73" i="6"/>
  <c r="T70" i="6"/>
  <c r="T69" i="6"/>
  <c r="T67" i="6"/>
  <c r="T60" i="6"/>
  <c r="T58" i="6"/>
  <c r="T53" i="6"/>
  <c r="T50" i="6"/>
  <c r="T46" i="6"/>
  <c r="T44" i="6"/>
  <c r="T26" i="6"/>
  <c r="T27" i="6"/>
  <c r="T31" i="6"/>
  <c r="T32" i="6"/>
  <c r="T18" i="6"/>
  <c r="T16" i="6"/>
  <c r="T12" i="6"/>
  <c r="S12" i="6"/>
  <c r="Z83" i="6" l="1"/>
  <c r="Y83" i="6"/>
  <c r="X83" i="6"/>
  <c r="W83" i="6"/>
  <c r="V83" i="6"/>
  <c r="U83" i="6"/>
  <c r="S83" i="6"/>
  <c r="R83" i="6"/>
  <c r="Q83" i="6"/>
  <c r="P83" i="6"/>
  <c r="O83" i="6"/>
  <c r="N83" i="6"/>
  <c r="C83" i="6"/>
  <c r="D83" i="6"/>
  <c r="E83" i="6"/>
  <c r="F83" i="6"/>
  <c r="G83" i="6"/>
  <c r="H83" i="6"/>
  <c r="I83" i="6"/>
  <c r="J83" i="6"/>
  <c r="K83" i="6"/>
  <c r="C26" i="6"/>
  <c r="C27" i="6"/>
  <c r="C31" i="6"/>
  <c r="C32" i="6"/>
  <c r="C44" i="6"/>
  <c r="C46" i="6"/>
  <c r="C50" i="6"/>
  <c r="C53" i="6"/>
  <c r="C58" i="6"/>
  <c r="C60" i="6"/>
  <c r="C70" i="6"/>
  <c r="C73" i="6"/>
  <c r="C75" i="6"/>
  <c r="C77" i="6"/>
  <c r="C79" i="6"/>
  <c r="C87" i="6"/>
  <c r="C99" i="6"/>
  <c r="C100" i="6"/>
  <c r="C103" i="6"/>
  <c r="C107" i="6"/>
  <c r="C109" i="6"/>
  <c r="C120" i="6"/>
  <c r="C122" i="6"/>
  <c r="D26" i="6"/>
  <c r="D27" i="6"/>
  <c r="D31" i="6"/>
  <c r="D32" i="6"/>
  <c r="D44" i="6"/>
  <c r="D46" i="6"/>
  <c r="D50" i="6"/>
  <c r="D53" i="6"/>
  <c r="D58" i="6"/>
  <c r="D60" i="6"/>
  <c r="D67" i="6"/>
  <c r="D69" i="6"/>
  <c r="D70" i="6"/>
  <c r="D73" i="6"/>
  <c r="D75" i="6"/>
  <c r="D77" i="6"/>
  <c r="D79" i="6"/>
  <c r="D87" i="6"/>
  <c r="D99" i="6"/>
  <c r="D100" i="6"/>
  <c r="D103" i="6"/>
  <c r="D107" i="6"/>
  <c r="D109" i="6"/>
  <c r="D118" i="6"/>
  <c r="D120" i="6"/>
  <c r="D122" i="6"/>
  <c r="E26" i="6"/>
  <c r="E27" i="6"/>
  <c r="E31" i="6"/>
  <c r="E32" i="6"/>
  <c r="E44" i="6"/>
  <c r="E46" i="6"/>
  <c r="E50" i="6"/>
  <c r="E53" i="6"/>
  <c r="E58" i="6"/>
  <c r="E60" i="6"/>
  <c r="E67" i="6"/>
  <c r="E69" i="6"/>
  <c r="E70" i="6"/>
  <c r="E73" i="6"/>
  <c r="E75" i="6"/>
  <c r="E77" i="6"/>
  <c r="E79" i="6"/>
  <c r="E87" i="6"/>
  <c r="E99" i="6"/>
  <c r="E100" i="6"/>
  <c r="E103" i="6"/>
  <c r="E107" i="6"/>
  <c r="E109" i="6"/>
  <c r="E118" i="6"/>
  <c r="E120" i="6"/>
  <c r="E122" i="6"/>
  <c r="F26" i="6"/>
  <c r="F27" i="6"/>
  <c r="F31" i="6"/>
  <c r="F32" i="6"/>
  <c r="F44" i="6"/>
  <c r="F46" i="6"/>
  <c r="F50" i="6"/>
  <c r="F53" i="6"/>
  <c r="F58" i="6"/>
  <c r="F60" i="6"/>
  <c r="F67" i="6"/>
  <c r="F69" i="6"/>
  <c r="F70" i="6"/>
  <c r="F73" i="6"/>
  <c r="F75" i="6"/>
  <c r="F77" i="6"/>
  <c r="F79" i="6"/>
  <c r="F87" i="6"/>
  <c r="F99" i="6"/>
  <c r="F100" i="6"/>
  <c r="F103" i="6"/>
  <c r="F107" i="6"/>
  <c r="F109" i="6"/>
  <c r="F118" i="6"/>
  <c r="F120" i="6"/>
  <c r="F122" i="6"/>
  <c r="G26" i="6"/>
  <c r="G27" i="6"/>
  <c r="G31" i="6"/>
  <c r="G32" i="6"/>
  <c r="G44" i="6"/>
  <c r="G46" i="6"/>
  <c r="G50" i="6"/>
  <c r="G53" i="6"/>
  <c r="G58" i="6"/>
  <c r="G60" i="6"/>
  <c r="G67" i="6"/>
  <c r="G69" i="6"/>
  <c r="G70" i="6"/>
  <c r="G73" i="6"/>
  <c r="G75" i="6"/>
  <c r="G77" i="6"/>
  <c r="G79" i="6"/>
  <c r="G87" i="6"/>
  <c r="G99" i="6"/>
  <c r="G100" i="6"/>
  <c r="G103" i="6"/>
  <c r="G107" i="6"/>
  <c r="G109" i="6"/>
  <c r="G118" i="6"/>
  <c r="G120" i="6"/>
  <c r="G122" i="6"/>
  <c r="H26" i="6"/>
  <c r="H27" i="6"/>
  <c r="H31" i="6"/>
  <c r="H32" i="6"/>
  <c r="H44" i="6"/>
  <c r="H46" i="6"/>
  <c r="H50" i="6"/>
  <c r="H53" i="6"/>
  <c r="H58" i="6"/>
  <c r="H60" i="6"/>
  <c r="H67" i="6"/>
  <c r="H69" i="6"/>
  <c r="H70" i="6"/>
  <c r="H73" i="6"/>
  <c r="H75" i="6"/>
  <c r="H77" i="6"/>
  <c r="H79" i="6"/>
  <c r="H87" i="6"/>
  <c r="H99" i="6"/>
  <c r="H100" i="6"/>
  <c r="H103" i="6"/>
  <c r="H107" i="6"/>
  <c r="H109" i="6"/>
  <c r="H118" i="6"/>
  <c r="H120" i="6"/>
  <c r="H122" i="6"/>
  <c r="I26" i="6"/>
  <c r="I27" i="6"/>
  <c r="I31" i="6"/>
  <c r="I32" i="6"/>
  <c r="I44" i="6"/>
  <c r="I46" i="6"/>
  <c r="I50" i="6"/>
  <c r="I53" i="6"/>
  <c r="I58" i="6"/>
  <c r="I60" i="6"/>
  <c r="I67" i="6"/>
  <c r="I69" i="6"/>
  <c r="I70" i="6"/>
  <c r="I73" i="6"/>
  <c r="I75" i="6"/>
  <c r="I77" i="6"/>
  <c r="I79" i="6"/>
  <c r="I87" i="6"/>
  <c r="I99" i="6"/>
  <c r="I100" i="6"/>
  <c r="I103" i="6"/>
  <c r="I107" i="6"/>
  <c r="I109" i="6"/>
  <c r="I118" i="6"/>
  <c r="I120" i="6"/>
  <c r="I122" i="6"/>
  <c r="J26" i="6"/>
  <c r="J27" i="6"/>
  <c r="J31" i="6"/>
  <c r="J32" i="6"/>
  <c r="J44" i="6"/>
  <c r="J46" i="6"/>
  <c r="J50" i="6"/>
  <c r="J53" i="6"/>
  <c r="J58" i="6"/>
  <c r="J60" i="6"/>
  <c r="J67" i="6"/>
  <c r="J69" i="6"/>
  <c r="J70" i="6"/>
  <c r="J73" i="6"/>
  <c r="J75" i="6"/>
  <c r="J77" i="6"/>
  <c r="J79" i="6"/>
  <c r="J87" i="6"/>
  <c r="J99" i="6"/>
  <c r="J100" i="6"/>
  <c r="J103" i="6"/>
  <c r="J107" i="6"/>
  <c r="J109" i="6"/>
  <c r="J118" i="6"/>
  <c r="J120" i="6"/>
  <c r="J122" i="6"/>
  <c r="K26" i="6"/>
  <c r="K27" i="6"/>
  <c r="K31" i="6"/>
  <c r="K32" i="6"/>
  <c r="K44" i="6"/>
  <c r="K46" i="6"/>
  <c r="K50" i="6"/>
  <c r="K53" i="6"/>
  <c r="K58" i="6"/>
  <c r="K60" i="6"/>
  <c r="K67" i="6"/>
  <c r="K69" i="6"/>
  <c r="K70" i="6"/>
  <c r="K73" i="6"/>
  <c r="K75" i="6"/>
  <c r="K77" i="6"/>
  <c r="K79" i="6"/>
  <c r="K87" i="6"/>
  <c r="K99" i="6"/>
  <c r="K100" i="6"/>
  <c r="K103" i="6"/>
  <c r="K107" i="6"/>
  <c r="K109" i="6"/>
  <c r="K118" i="6"/>
  <c r="K120" i="6"/>
  <c r="K122" i="6"/>
  <c r="Z26" i="6"/>
  <c r="Z27" i="6"/>
  <c r="Z31" i="6"/>
  <c r="Z32" i="6"/>
  <c r="Z44" i="6"/>
  <c r="Z46" i="6"/>
  <c r="Z50" i="6"/>
  <c r="Z53" i="6"/>
  <c r="Z58" i="6"/>
  <c r="Z60" i="6"/>
  <c r="Z67" i="6"/>
  <c r="Z69" i="6"/>
  <c r="Z70" i="6"/>
  <c r="Z73" i="6"/>
  <c r="Z75" i="6"/>
  <c r="Z77" i="6"/>
  <c r="Z79" i="6"/>
  <c r="Z87" i="6"/>
  <c r="Z99" i="6"/>
  <c r="Z100" i="6"/>
  <c r="Z103" i="6"/>
  <c r="Z107" i="6"/>
  <c r="Z109" i="6"/>
  <c r="Z118" i="6"/>
  <c r="Z120" i="6"/>
  <c r="Z122" i="6"/>
  <c r="Y26" i="6"/>
  <c r="Y27" i="6"/>
  <c r="Y31" i="6"/>
  <c r="Y32" i="6"/>
  <c r="Y44" i="6"/>
  <c r="Y46" i="6"/>
  <c r="Y50" i="6"/>
  <c r="Y53" i="6"/>
  <c r="Y58" i="6"/>
  <c r="Y60" i="6"/>
  <c r="Y67" i="6"/>
  <c r="Y69" i="6"/>
  <c r="Y70" i="6"/>
  <c r="Y73" i="6"/>
  <c r="Y75" i="6"/>
  <c r="Y77" i="6"/>
  <c r="Y79" i="6"/>
  <c r="Y87" i="6"/>
  <c r="Y99" i="6"/>
  <c r="Y100" i="6"/>
  <c r="Y103" i="6"/>
  <c r="Y107" i="6"/>
  <c r="Y109" i="6"/>
  <c r="Y118" i="6"/>
  <c r="Y120" i="6"/>
  <c r="Y122" i="6"/>
  <c r="X26" i="6"/>
  <c r="X27" i="6"/>
  <c r="X31" i="6"/>
  <c r="X32" i="6"/>
  <c r="X44" i="6"/>
  <c r="X46" i="6"/>
  <c r="X50" i="6"/>
  <c r="X53" i="6"/>
  <c r="X58" i="6"/>
  <c r="X60" i="6"/>
  <c r="X67" i="6"/>
  <c r="X69" i="6"/>
  <c r="X70" i="6"/>
  <c r="X73" i="6"/>
  <c r="X75" i="6"/>
  <c r="X77" i="6"/>
  <c r="X79" i="6"/>
  <c r="X87" i="6"/>
  <c r="X99" i="6"/>
  <c r="X100" i="6"/>
  <c r="X103" i="6"/>
  <c r="X107" i="6"/>
  <c r="X109" i="6"/>
  <c r="X118" i="6"/>
  <c r="X120" i="6"/>
  <c r="X122" i="6"/>
  <c r="W26" i="6"/>
  <c r="W27" i="6"/>
  <c r="W31" i="6"/>
  <c r="W32" i="6"/>
  <c r="W44" i="6"/>
  <c r="W46" i="6"/>
  <c r="W50" i="6"/>
  <c r="W53" i="6"/>
  <c r="W58" i="6"/>
  <c r="W60" i="6"/>
  <c r="W67" i="6"/>
  <c r="W69" i="6"/>
  <c r="W70" i="6"/>
  <c r="W73" i="6"/>
  <c r="W75" i="6"/>
  <c r="W77" i="6"/>
  <c r="W79" i="6"/>
  <c r="W87" i="6"/>
  <c r="W99" i="6"/>
  <c r="W100" i="6"/>
  <c r="W103" i="6"/>
  <c r="W107" i="6"/>
  <c r="W109" i="6"/>
  <c r="W118" i="6"/>
  <c r="W120" i="6"/>
  <c r="W122" i="6"/>
  <c r="V26" i="6"/>
  <c r="V27" i="6"/>
  <c r="V31" i="6"/>
  <c r="V32" i="6"/>
  <c r="V44" i="6"/>
  <c r="V46" i="6"/>
  <c r="V50" i="6"/>
  <c r="V53" i="6"/>
  <c r="V58" i="6"/>
  <c r="V60" i="6"/>
  <c r="V67" i="6"/>
  <c r="V69" i="6"/>
  <c r="V70" i="6"/>
  <c r="V73" i="6"/>
  <c r="V75" i="6"/>
  <c r="V77" i="6"/>
  <c r="V79" i="6"/>
  <c r="V87" i="6"/>
  <c r="V99" i="6"/>
  <c r="V100" i="6"/>
  <c r="V103" i="6"/>
  <c r="V107" i="6"/>
  <c r="V109" i="6"/>
  <c r="V118" i="6"/>
  <c r="V120" i="6"/>
  <c r="V122" i="6"/>
  <c r="U26" i="6"/>
  <c r="U27" i="6"/>
  <c r="U31" i="6"/>
  <c r="U32" i="6"/>
  <c r="U44" i="6"/>
  <c r="U46" i="6"/>
  <c r="U50" i="6"/>
  <c r="U53" i="6"/>
  <c r="U58" i="6"/>
  <c r="U60" i="6"/>
  <c r="U67" i="6"/>
  <c r="U69" i="6"/>
  <c r="U70" i="6"/>
  <c r="U73" i="6"/>
  <c r="U75" i="6"/>
  <c r="U77" i="6"/>
  <c r="U79" i="6"/>
  <c r="U87" i="6"/>
  <c r="U99" i="6"/>
  <c r="U100" i="6"/>
  <c r="U103" i="6"/>
  <c r="U107" i="6"/>
  <c r="U109" i="6"/>
  <c r="U118" i="6"/>
  <c r="U120" i="6"/>
  <c r="U122" i="6"/>
  <c r="S26" i="6"/>
  <c r="S27" i="6"/>
  <c r="S31" i="6"/>
  <c r="S32" i="6"/>
  <c r="S44" i="6"/>
  <c r="S46" i="6"/>
  <c r="S50" i="6"/>
  <c r="S53" i="6"/>
  <c r="S58" i="6"/>
  <c r="S60" i="6"/>
  <c r="S67" i="6"/>
  <c r="S69" i="6"/>
  <c r="S70" i="6"/>
  <c r="S73" i="6"/>
  <c r="S75" i="6"/>
  <c r="S77" i="6"/>
  <c r="S79" i="6"/>
  <c r="S87" i="6"/>
  <c r="S99" i="6"/>
  <c r="S100" i="6"/>
  <c r="S103" i="6"/>
  <c r="S107" i="6"/>
  <c r="S109" i="6"/>
  <c r="S118" i="6"/>
  <c r="S120" i="6"/>
  <c r="S122" i="6"/>
  <c r="R26" i="6"/>
  <c r="R27" i="6"/>
  <c r="R31" i="6"/>
  <c r="R32" i="6"/>
  <c r="R44" i="6"/>
  <c r="R46" i="6"/>
  <c r="R50" i="6"/>
  <c r="R53" i="6"/>
  <c r="R58" i="6"/>
  <c r="R60" i="6"/>
  <c r="R67" i="6"/>
  <c r="R69" i="6"/>
  <c r="R70" i="6"/>
  <c r="R73" i="6"/>
  <c r="R75" i="6"/>
  <c r="R77" i="6"/>
  <c r="R79" i="6"/>
  <c r="R87" i="6"/>
  <c r="R99" i="6"/>
  <c r="R100" i="6"/>
  <c r="R103" i="6"/>
  <c r="R107" i="6"/>
  <c r="R109" i="6"/>
  <c r="R118" i="6"/>
  <c r="R120" i="6"/>
  <c r="R122" i="6"/>
  <c r="P26" i="6"/>
  <c r="P27" i="6"/>
  <c r="P31" i="6"/>
  <c r="P32" i="6"/>
  <c r="P44" i="6"/>
  <c r="P46" i="6"/>
  <c r="P50" i="6"/>
  <c r="P53" i="6"/>
  <c r="P58" i="6"/>
  <c r="P60" i="6"/>
  <c r="P67" i="6"/>
  <c r="P69" i="6"/>
  <c r="P70" i="6"/>
  <c r="P73" i="6"/>
  <c r="P75" i="6"/>
  <c r="P77" i="6"/>
  <c r="P79" i="6"/>
  <c r="P87" i="6"/>
  <c r="P99" i="6"/>
  <c r="P100" i="6"/>
  <c r="P103" i="6"/>
  <c r="P107" i="6"/>
  <c r="P109" i="6"/>
  <c r="P118" i="6"/>
  <c r="P120" i="6"/>
  <c r="P122" i="6"/>
  <c r="O26" i="6"/>
  <c r="O27" i="6"/>
  <c r="O31" i="6"/>
  <c r="O32" i="6"/>
  <c r="O44" i="6"/>
  <c r="O46" i="6"/>
  <c r="O50" i="6"/>
  <c r="O53" i="6"/>
  <c r="O58" i="6"/>
  <c r="O60" i="6"/>
  <c r="O67" i="6"/>
  <c r="O69" i="6"/>
  <c r="O70" i="6"/>
  <c r="O73" i="6"/>
  <c r="O75" i="6"/>
  <c r="O77" i="6"/>
  <c r="O79" i="6"/>
  <c r="O87" i="6"/>
  <c r="O99" i="6"/>
  <c r="O100" i="6"/>
  <c r="O103" i="6"/>
  <c r="O107" i="6"/>
  <c r="O109" i="6"/>
  <c r="O118" i="6"/>
  <c r="O120" i="6"/>
  <c r="O122" i="6"/>
  <c r="N26" i="6"/>
  <c r="N27" i="6"/>
  <c r="N31" i="6"/>
  <c r="N32" i="6"/>
  <c r="N44" i="6"/>
  <c r="N46" i="6"/>
  <c r="N50" i="6"/>
  <c r="N53" i="6"/>
  <c r="N58" i="6"/>
  <c r="N60" i="6"/>
  <c r="N67" i="6"/>
  <c r="N69" i="6"/>
  <c r="N70" i="6"/>
  <c r="N73" i="6"/>
  <c r="N75" i="6"/>
  <c r="N77" i="6"/>
  <c r="N79" i="6"/>
  <c r="N87" i="6"/>
  <c r="N99" i="6"/>
  <c r="N100" i="6"/>
  <c r="N103" i="6"/>
  <c r="N107" i="6"/>
  <c r="N109" i="6"/>
  <c r="N120" i="6"/>
  <c r="N122" i="6"/>
  <c r="Q26" i="6"/>
  <c r="Q27" i="6"/>
  <c r="Q31" i="6"/>
  <c r="Q32" i="6"/>
  <c r="Q44" i="6"/>
  <c r="Q46" i="6"/>
  <c r="Q50" i="6"/>
  <c r="Q53" i="6"/>
  <c r="Q58" i="6"/>
  <c r="Q60" i="6"/>
  <c r="Q67" i="6"/>
  <c r="Q69" i="6"/>
  <c r="Q70" i="6"/>
  <c r="Q73" i="6"/>
  <c r="Q75" i="6"/>
  <c r="Q77" i="6"/>
  <c r="Q79" i="6"/>
  <c r="Q87" i="6"/>
  <c r="Q99" i="6"/>
  <c r="Q100" i="6"/>
  <c r="Q103" i="6"/>
  <c r="Q107" i="6"/>
  <c r="Q109" i="6"/>
  <c r="Q118" i="6"/>
  <c r="Q120" i="6"/>
  <c r="Q122" i="6"/>
  <c r="S18" i="6"/>
  <c r="S16" i="6"/>
  <c r="P18" i="6"/>
  <c r="Z16" i="6"/>
  <c r="Z18" i="6"/>
  <c r="Y16" i="6"/>
  <c r="Y18" i="6"/>
  <c r="X16" i="6"/>
  <c r="X18" i="6"/>
  <c r="W16" i="6"/>
  <c r="W18" i="6"/>
  <c r="V16" i="6"/>
  <c r="V18" i="6"/>
  <c r="U16" i="6"/>
  <c r="U18" i="6"/>
  <c r="R16" i="6"/>
  <c r="R18" i="6"/>
  <c r="Q16" i="6"/>
  <c r="Q18" i="6"/>
  <c r="P16" i="6"/>
  <c r="O16" i="6"/>
  <c r="O18" i="6"/>
  <c r="N16" i="6"/>
  <c r="N18" i="6"/>
  <c r="C16" i="6"/>
  <c r="D16" i="6"/>
  <c r="E16" i="6"/>
  <c r="F16" i="6"/>
  <c r="G16" i="6"/>
  <c r="H16" i="6"/>
  <c r="I16" i="6"/>
  <c r="J16" i="6"/>
  <c r="K16" i="6"/>
  <c r="K18" i="6"/>
  <c r="J18" i="6"/>
  <c r="I18" i="6"/>
  <c r="H18" i="6"/>
  <c r="G18" i="6"/>
  <c r="F18" i="6"/>
  <c r="E18" i="6"/>
  <c r="D18" i="6"/>
  <c r="C18" i="6"/>
  <c r="O12" i="6"/>
  <c r="Z12" i="6"/>
  <c r="Y12" i="6"/>
  <c r="X12" i="6"/>
  <c r="W12" i="6"/>
  <c r="V12" i="6"/>
  <c r="U12" i="6"/>
  <c r="R12" i="6"/>
  <c r="Q12" i="6"/>
  <c r="P12" i="6"/>
  <c r="N12" i="6"/>
  <c r="K12" i="6"/>
  <c r="J12" i="6"/>
  <c r="I12" i="6"/>
  <c r="H12" i="6"/>
  <c r="G12" i="6"/>
  <c r="F12" i="6"/>
  <c r="E12" i="6"/>
  <c r="D12" i="6"/>
  <c r="C12" i="6"/>
</calcChain>
</file>

<file path=xl/sharedStrings.xml><?xml version="1.0" encoding="utf-8"?>
<sst xmlns="http://schemas.openxmlformats.org/spreadsheetml/2006/main" count="307" uniqueCount="220">
  <si>
    <t>Moscow</t>
  </si>
  <si>
    <t>Tehran</t>
  </si>
  <si>
    <t>Buenos Aires</t>
  </si>
  <si>
    <t>Istanbul</t>
  </si>
  <si>
    <t>Amman</t>
  </si>
  <si>
    <t>Rome</t>
  </si>
  <si>
    <t>Birmingham</t>
  </si>
  <si>
    <t>London</t>
  </si>
  <si>
    <t>Berlin</t>
  </si>
  <si>
    <t>Ankara</t>
  </si>
  <si>
    <t>Yerevan</t>
  </si>
  <si>
    <t>Vienna</t>
  </si>
  <si>
    <t>Heart-evoked potentials and emotional processing of faces with varying levels of threat ambiguity</t>
  </si>
  <si>
    <t>Ciudad Autonoma de Bs. As.</t>
  </si>
  <si>
    <t>Zonguldak</t>
  </si>
  <si>
    <t>Stockholm</t>
  </si>
  <si>
    <t>Allahabad</t>
  </si>
  <si>
    <t>GMT+1</t>
  </si>
  <si>
    <t>Montreal</t>
  </si>
  <si>
    <t>Bahia Blanca</t>
  </si>
  <si>
    <t>Phayao</t>
  </si>
  <si>
    <t>Helsinki</t>
  </si>
  <si>
    <t>Structural and functional neural correlates of apathetic and depressive symptoms improvement in persons with aphasia receiving donepezil alone and combined with intensive aphasia therapy</t>
  </si>
  <si>
    <t>Paris</t>
  </si>
  <si>
    <t>Do neural responses to heartbeats distinguish between experienced and observed emotions?</t>
  </si>
  <si>
    <t>GMT+3</t>
  </si>
  <si>
    <t>Gandhinagar</t>
  </si>
  <si>
    <t>Prague</t>
  </si>
  <si>
    <t>Increasing the size of perceptual hand representation via visuotactile recalibration</t>
  </si>
  <si>
    <t>Copenhagen</t>
  </si>
  <si>
    <t>Aveiro</t>
  </si>
  <si>
    <t>GMT+5</t>
  </si>
  <si>
    <t>Attention mediates interoception via top-down control of oscillatory synchronization</t>
  </si>
  <si>
    <t>GMT+10</t>
  </si>
  <si>
    <t>Athens</t>
  </si>
  <si>
    <t>Jyvaskyla</t>
  </si>
  <si>
    <t>Newark</t>
  </si>
  <si>
    <t>GMT-5</t>
  </si>
  <si>
    <t>Pupillary entrainment to speech rhythm</t>
  </si>
  <si>
    <t>Guiyang</t>
  </si>
  <si>
    <t>Tacoronte</t>
  </si>
  <si>
    <t>Melbourne</t>
  </si>
  <si>
    <t>Atlanta</t>
  </si>
  <si>
    <t>Warsaw</t>
  </si>
  <si>
    <t>Hong Kong</t>
  </si>
  <si>
    <t>Neural and physiological synchrony in mother-infant dyads</t>
  </si>
  <si>
    <t>Boston</t>
  </si>
  <si>
    <t>Gent</t>
  </si>
  <si>
    <t>Kuala Lumpur</t>
  </si>
  <si>
    <t>Belo Horizonte</t>
  </si>
  <si>
    <t>Ljubljana</t>
  </si>
  <si>
    <t>Sydney</t>
  </si>
  <si>
    <t>Prayagraj</t>
  </si>
  <si>
    <t>The influence of ovarian hormones on multisensory emotion recognition</t>
  </si>
  <si>
    <t>Houston</t>
  </si>
  <si>
    <t>Esch-sur-Alzette</t>
  </si>
  <si>
    <t>Utrecht</t>
  </si>
  <si>
    <t>New Haven</t>
  </si>
  <si>
    <t>Temporally and spatially structured dynamics of neural excitability shape somatosensory perception from first cortical responses onwards</t>
  </si>
  <si>
    <t>Beykoz</t>
  </si>
  <si>
    <t>Beijing</t>
  </si>
  <si>
    <t>Tel Aviv</t>
  </si>
  <si>
    <t>Içara</t>
  </si>
  <si>
    <t>Eskişehir</t>
  </si>
  <si>
    <r>
      <rPr>
        <b/>
        <sz val="21"/>
        <color rgb="FFCD3F3F"/>
        <rFont val="Calibri"/>
        <family val="2"/>
        <charset val="1"/>
      </rPr>
      <t>8</t>
    </r>
    <r>
      <rPr>
        <b/>
        <vertAlign val="superscript"/>
        <sz val="21"/>
        <color rgb="FFCD3F3F"/>
        <rFont val="Calibri"/>
        <family val="2"/>
        <charset val="1"/>
      </rPr>
      <t>th</t>
    </r>
    <r>
      <rPr>
        <b/>
        <sz val="21"/>
        <color rgb="FFCD3F3F"/>
        <rFont val="Calibri"/>
        <family val="2"/>
        <charset val="1"/>
      </rPr>
      <t xml:space="preserve"> MindBrainBody Symposium</t>
    </r>
  </si>
  <si>
    <t xml:space="preserve">March 15-18, 2021 </t>
  </si>
  <si>
    <t>Monday, March 15, 2021</t>
  </si>
  <si>
    <t>March 16, 2021</t>
  </si>
  <si>
    <t>GMT-8</t>
  </si>
  <si>
    <t>GMT-7</t>
  </si>
  <si>
    <t>GMT-6</t>
  </si>
  <si>
    <t>GMT-4</t>
  </si>
  <si>
    <t>GMT-3</t>
  </si>
  <si>
    <t>GMT-2</t>
  </si>
  <si>
    <t>GMT-1</t>
  </si>
  <si>
    <t>GMT-0</t>
  </si>
  <si>
    <t>GMT+2</t>
  </si>
  <si>
    <t>GMT+4</t>
  </si>
  <si>
    <t>GMT+6</t>
  </si>
  <si>
    <t>GMT+7</t>
  </si>
  <si>
    <t>GMT+8</t>
  </si>
  <si>
    <t>GMT+9</t>
  </si>
  <si>
    <t>GMT+11</t>
  </si>
  <si>
    <t>17:00 - 18:00</t>
  </si>
  <si>
    <t>Keynote Public Lecture &amp; Discussion</t>
  </si>
  <si>
    <t>Soyoung Park (Potsdam/Berlin)</t>
  </si>
  <si>
    <t>Motives and modulators of human decision making</t>
  </si>
  <si>
    <t>Moderator: Arno Villringer (Berlin/Leipzig)</t>
  </si>
  <si>
    <t>18:30 - 19:15</t>
  </si>
  <si>
    <t xml:space="preserve">Poster Session A </t>
  </si>
  <si>
    <t>Posters Nr. A1-A15</t>
  </si>
  <si>
    <t>19:15 - 20:00</t>
  </si>
  <si>
    <t xml:space="preserve">Poster Session B </t>
  </si>
  <si>
    <t xml:space="preserve">Posters Nr. B1-B15            </t>
  </si>
  <si>
    <t>Tuesday, March 16, 2021</t>
  </si>
  <si>
    <t>08:00 - 08:30</t>
  </si>
  <si>
    <t>09:30 - 10:00</t>
  </si>
  <si>
    <t>Poster Session A &amp; B | Discussion part 2</t>
  </si>
  <si>
    <t>10:30 - 11:30</t>
  </si>
  <si>
    <t xml:space="preserve">Keynote Lecture 1    </t>
  </si>
  <si>
    <t>Beatrice de Gelder (Maastricht)</t>
  </si>
  <si>
    <r>
      <t xml:space="preserve">From feelings to features. A different approach to body </t>
    </r>
    <r>
      <rPr>
        <i/>
        <sz val="11"/>
        <color rgb="FF000000"/>
        <rFont val="Calibri"/>
        <family val="1"/>
      </rPr>
      <t>processing and the neural basis of emotions</t>
    </r>
  </si>
  <si>
    <t>11:30 - 11:45</t>
  </si>
  <si>
    <t>Break</t>
  </si>
  <si>
    <t>11:45 - 13:00</t>
  </si>
  <si>
    <t>13:00  - 15:30</t>
  </si>
  <si>
    <t>15:30 - 16:15</t>
  </si>
  <si>
    <t>Methodological Focus 1</t>
  </si>
  <si>
    <t>Hellmuth Obrig (Leipzig)</t>
  </si>
  <si>
    <t>fNIRS: methodological aspects and application in developmental studies</t>
  </si>
  <si>
    <t>16:15 - 17:00</t>
  </si>
  <si>
    <t>Methodological Focus 2</t>
  </si>
  <si>
    <t>Michael Gaebler (Berlin/Leipzig) with Esra Al (Berlin/Leipzig)</t>
  </si>
  <si>
    <t>How to analyse heart-brain interactions</t>
  </si>
  <si>
    <t xml:space="preserve">Keynote Lecture 2 </t>
  </si>
  <si>
    <t>Gaetano Valenza (Pisa)</t>
  </si>
  <si>
    <t>Functional Brain-Heart Interplay: Signal Processing Methodology and Future Perspectives</t>
  </si>
  <si>
    <t>19:00 - 19:30</t>
  </si>
  <si>
    <t>Beatrice de Gelder | Discussion part 2</t>
  </si>
  <si>
    <t>20:45 - 21:15</t>
  </si>
  <si>
    <t>Panel 1 Presentations | Discussion part 2</t>
  </si>
  <si>
    <t>Wednesday, March 17, 2021</t>
  </si>
  <si>
    <t>Hellmuth Obrig | Discussion part 2</t>
  </si>
  <si>
    <t>Michael Gaebler &amp; Esra Al |Discussion part 2</t>
  </si>
  <si>
    <t>10:00 - 11:00</t>
  </si>
  <si>
    <t>Keynote Lecture 3</t>
  </si>
  <si>
    <t>Tobias Heed (Bielefeld)</t>
  </si>
  <si>
    <t>Mechanisms of tactile-motor integration</t>
  </si>
  <si>
    <t>11:00 - 11:45</t>
  </si>
  <si>
    <t>Poster Session C</t>
  </si>
  <si>
    <t>Posters Nr. C1-C15</t>
  </si>
  <si>
    <t>11:45 - 12:30</t>
  </si>
  <si>
    <t>Poster Session D</t>
  </si>
  <si>
    <t>Posters Nr. D1-D15</t>
  </si>
  <si>
    <t>12:30 - 14:30</t>
  </si>
  <si>
    <t>14:30 - 15:30</t>
  </si>
  <si>
    <t>15:30 - 16:45</t>
  </si>
  <si>
    <t>16:45 - 17:00</t>
  </si>
  <si>
    <t>Kenynote Lecture 4</t>
  </si>
  <si>
    <t>Satu Palva (Helsinki)</t>
  </si>
  <si>
    <t>Large-scale brain networks in cognition</t>
  </si>
  <si>
    <t>18:00 - 18:15</t>
  </si>
  <si>
    <t xml:space="preserve">Closing Remarks &amp; Award Distribution </t>
  </si>
  <si>
    <t>Arno Villringer (Berlin/Leipzig)</t>
  </si>
  <si>
    <t>19:15 - 19:45</t>
  </si>
  <si>
    <t>Tobias Heed | Discussion part 2</t>
  </si>
  <si>
    <t>21:15 - 21:45</t>
  </si>
  <si>
    <t>Poster Session C &amp; D | Discussion part 2</t>
  </si>
  <si>
    <t>Thursday, March 18, 2021</t>
  </si>
  <si>
    <t>08:00 - 08:45</t>
  </si>
  <si>
    <t>Panel 2: Presentations  | Discussion part 2</t>
  </si>
  <si>
    <t>10:00 - 10:30</t>
  </si>
  <si>
    <t>Gaetano Valenza | Discussion part 2</t>
  </si>
  <si>
    <t>11:30 - 12:00</t>
  </si>
  <si>
    <t>Satu Palva | Discussion part 2</t>
  </si>
  <si>
    <t>Panel 1: Oral Presentations by Participants</t>
  </si>
  <si>
    <t>Moderator: Carina Forster (Berlin)</t>
  </si>
  <si>
    <t xml:space="preserve">Break </t>
  </si>
  <si>
    <t>Recording Panel 1</t>
  </si>
  <si>
    <t>Recording Methodological Focus 1 | Hellmuth Obrig</t>
  </si>
  <si>
    <t>Recording Lecture 1 | Beatrice De Gelder</t>
  </si>
  <si>
    <t>Recording Methodological Focus 2 | Gaebler, M. &amp; Al, E.</t>
  </si>
  <si>
    <t>Available before</t>
  </si>
  <si>
    <t>No Recording, only Posters available online</t>
  </si>
  <si>
    <t>Panel 2: Oral Presentations by Participants</t>
  </si>
  <si>
    <t>Moderator: Eleni Panagoulas (Berlin)</t>
  </si>
  <si>
    <t>Sensory and motor cortices are coupled to the rhythm of the stomach during rest</t>
  </si>
  <si>
    <t>Recording Lecture 3 | Tobias Heed</t>
  </si>
  <si>
    <t>Recording Lecture 4 | Satu Palva</t>
  </si>
  <si>
    <t>Recording Lecture 2 | Gaetano Valenza</t>
  </si>
  <si>
    <t xml:space="preserve">Program </t>
  </si>
  <si>
    <t>March 15, 2021</t>
  </si>
  <si>
    <t>GMT+3.5</t>
  </si>
  <si>
    <t>GMT+5.5</t>
  </si>
  <si>
    <t>March 17, 2021</t>
  </si>
  <si>
    <t xml:space="preserve">March 18, 2021 </t>
  </si>
  <si>
    <t xml:space="preserve">Recording Panel 2 </t>
  </si>
  <si>
    <t xml:space="preserve">March 17, 2021 </t>
  </si>
  <si>
    <t>Sponsor Workshops 1: Brain Products/MES</t>
  </si>
  <si>
    <t>Moderator: Fivos Iliopoulos (Berlin)</t>
  </si>
  <si>
    <t>Mobile Mind-Brain-Body Monitoring: Mobile &amp; Wireless EEG / fNIRS</t>
  </si>
  <si>
    <t>Sponsor Workshops 2: Biopac Systems, Inc.</t>
  </si>
  <si>
    <r>
      <t>Moderator: Mina Jamshidi</t>
    </r>
    <r>
      <rPr>
        <i/>
        <sz val="12"/>
        <color theme="1"/>
        <rFont val="Calibri Light"/>
        <family val="2"/>
      </rPr>
      <t xml:space="preserve"> </t>
    </r>
    <r>
      <rPr>
        <i/>
        <sz val="9"/>
        <color theme="1"/>
        <rFont val="Calibri Light"/>
        <family val="2"/>
      </rPr>
      <t>Idaji (Leipzig)</t>
    </r>
  </si>
  <si>
    <t>fNIRS for Mental Workload Assessment</t>
  </si>
  <si>
    <t>8. Trinh Nguyen (University of Vienna, Vienna)</t>
  </si>
  <si>
    <t>9. Ignacio Rebollo (German Institute of Human Nutrition Potsdam-Rehbruecke)</t>
  </si>
  <si>
    <r>
      <t>6. TIlman Stephani</t>
    </r>
    <r>
      <rPr>
        <sz val="9"/>
        <color rgb="FF000000"/>
        <rFont val="Times New Roman"/>
        <family val="1"/>
      </rPr>
      <t xml:space="preserve">  </t>
    </r>
    <r>
      <rPr>
        <b/>
        <sz val="9"/>
        <color rgb="FF00000A"/>
        <rFont val="Calibri Light"/>
        <family val="2"/>
      </rPr>
      <t>(MPI CBS Leipzig)</t>
    </r>
  </si>
  <si>
    <r>
      <t>10. Xaver Fuchs</t>
    </r>
    <r>
      <rPr>
        <sz val="9"/>
        <color rgb="FF000000"/>
        <rFont val="Times New Roman"/>
        <family val="1"/>
      </rPr>
      <t xml:space="preserve">  </t>
    </r>
    <r>
      <rPr>
        <b/>
        <sz val="9"/>
        <color rgb="FF00000A"/>
        <rFont val="Calibri Light"/>
        <family val="2"/>
      </rPr>
      <t>(Bielefeld University, Bielefeld)</t>
    </r>
  </si>
  <si>
    <t>Mahipal Choudhary and Eduardo Bellomo (Brain Products/MES)</t>
  </si>
  <si>
    <t>15:00-15:30</t>
  </si>
  <si>
    <t>Alice Phung (BIOPAC Austria/Germany Sales Representative)</t>
  </si>
  <si>
    <r>
      <t>1. Buciuman Madalina-Octavia</t>
    </r>
    <r>
      <rPr>
        <sz val="9"/>
        <color rgb="FF000000"/>
        <rFont val="Times New Roman"/>
        <family val="1"/>
      </rPr>
      <t xml:space="preserve">  </t>
    </r>
    <r>
      <rPr>
        <b/>
        <sz val="9"/>
        <color rgb="FF00000A"/>
        <rFont val="Calibri Light"/>
        <family val="2"/>
      </rPr>
      <t>(Ludwig-Maximilians-University of Munich, Munich)</t>
    </r>
  </si>
  <si>
    <r>
      <t>2. Rafiee Yasaman</t>
    </r>
    <r>
      <rPr>
        <sz val="9"/>
        <color rgb="FF000000"/>
        <rFont val="Times New Roman"/>
        <family val="1"/>
      </rPr>
      <t xml:space="preserve">  </t>
    </r>
    <r>
      <rPr>
        <b/>
        <sz val="9"/>
        <color rgb="FF00000A"/>
        <rFont val="Calibri Light"/>
        <family val="2"/>
      </rPr>
      <t>(University of Goettingen,</t>
    </r>
    <r>
      <rPr>
        <sz val="7"/>
        <color rgb="FF000000"/>
        <rFont val="Times New Roman"/>
        <family val="1"/>
      </rPr>
      <t xml:space="preserve"> </t>
    </r>
    <r>
      <rPr>
        <b/>
        <sz val="9"/>
        <color rgb="FF00000A"/>
        <rFont val="Calibri Light"/>
        <family val="2"/>
      </rPr>
      <t xml:space="preserve">Goettingen) </t>
    </r>
    <r>
      <rPr>
        <sz val="9"/>
        <color rgb="FF00000A"/>
        <rFont val="Calibri Light"/>
        <family val="2"/>
      </rPr>
      <t xml:space="preserve">                                    </t>
    </r>
  </si>
  <si>
    <r>
      <t>3. Langus Alan</t>
    </r>
    <r>
      <rPr>
        <sz val="9"/>
        <color rgb="FF000000"/>
        <rFont val="Times New Roman"/>
        <family val="1"/>
      </rPr>
      <t xml:space="preserve">  </t>
    </r>
    <r>
      <rPr>
        <b/>
        <sz val="9"/>
        <color rgb="FF00000A"/>
        <rFont val="Calibri Light"/>
        <family val="2"/>
      </rPr>
      <t>(University of Potsdam, Potsdam)</t>
    </r>
  </si>
  <si>
    <r>
      <t>4. Lisa Edelkraut</t>
    </r>
    <r>
      <rPr>
        <sz val="9"/>
        <color rgb="FF000000"/>
        <rFont val="Times New Roman"/>
        <family val="1"/>
      </rPr>
      <t xml:space="preserve">  </t>
    </r>
    <r>
      <rPr>
        <b/>
        <sz val="9"/>
        <color rgb="FF00000A"/>
        <rFont val="Calibri Light"/>
        <family val="2"/>
      </rPr>
      <t>(University of Málaga, Málaga)</t>
    </r>
  </si>
  <si>
    <r>
      <t>5. Tahnée Engelen</t>
    </r>
    <r>
      <rPr>
        <sz val="9"/>
        <color rgb="FF000000"/>
        <rFont val="Times New Roman"/>
        <family val="1"/>
      </rPr>
      <t xml:space="preserve">  </t>
    </r>
    <r>
      <rPr>
        <b/>
        <sz val="9"/>
        <color rgb="FF00000A"/>
        <rFont val="Calibri Light"/>
        <family val="2"/>
      </rPr>
      <t>(Ecole Normale Supérieure, Paris)</t>
    </r>
  </si>
  <si>
    <t>March 18, 2021</t>
  </si>
  <si>
    <t>Different GMT Time Zone</t>
  </si>
  <si>
    <t>Madrin</t>
  </si>
  <si>
    <t>Parana</t>
  </si>
  <si>
    <t>Villarica/Paraguay</t>
  </si>
  <si>
    <t>Patna, Bihar</t>
  </si>
  <si>
    <t>Islamabad</t>
  </si>
  <si>
    <t>Udupi, Karnataka</t>
  </si>
  <si>
    <t>Belvaux</t>
  </si>
  <si>
    <t>Bolwarra Heights</t>
  </si>
  <si>
    <r>
      <t xml:space="preserve">7. David Haslacher (Charité – Universitätsmedizin Berlin) </t>
    </r>
    <r>
      <rPr>
        <sz val="9"/>
        <color rgb="FF00000A"/>
        <rFont val="Calibri Light"/>
        <family val="2"/>
      </rPr>
      <t xml:space="preserve">                                    </t>
    </r>
    <r>
      <rPr>
        <sz val="9"/>
        <rFont val="Calibri Light"/>
        <family val="2"/>
      </rPr>
      <t xml:space="preserve"> </t>
    </r>
  </si>
  <si>
    <t>San José /Costa Rica</t>
  </si>
  <si>
    <t>São Paulo</t>
  </si>
  <si>
    <t>Los angeles</t>
  </si>
  <si>
    <t>Karachi</t>
  </si>
  <si>
    <t>Brisbane</t>
  </si>
  <si>
    <t>Medellin</t>
  </si>
  <si>
    <t>GMT+5,45</t>
  </si>
  <si>
    <t>Bhaktapur</t>
  </si>
  <si>
    <t xml:space="preserve">Kolkata, West Bengal </t>
  </si>
  <si>
    <t>07:00 - 07:30</t>
  </si>
  <si>
    <t>08:30 - 09:30</t>
  </si>
  <si>
    <t xml:space="preserve">Keynote Lecture again | Soyoung Park </t>
  </si>
  <si>
    <t>and Soyoung Park | Discussion 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</si>
</sst>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9"/>
      <color rgb="FF00000A"/>
      <name val="Calibri Light"/>
      <family val="2"/>
    </font>
    <font>
      <b/>
      <sz val="11"/>
      <color rgb="FF00000A"/>
      <name val="Calibri"/>
      <family val="2"/>
    </font>
    <font>
      <i/>
      <sz val="9"/>
      <color theme="1"/>
      <name val="Calibri Light"/>
      <family val="2"/>
    </font>
    <font>
      <b/>
      <sz val="9"/>
      <color rgb="FF00000A"/>
      <name val="Calibri Light"/>
      <family val="2"/>
    </font>
    <font>
      <i/>
      <sz val="9"/>
      <color rgb="FF00000A"/>
      <name val="Calibri Light"/>
      <family val="2"/>
    </font>
    <font>
      <sz val="7"/>
      <name val="Times New Roman"/>
      <family val="1"/>
    </font>
    <font>
      <b/>
      <sz val="21"/>
      <color rgb="FFCD3F3F"/>
      <name val="Calibri"/>
      <family val="2"/>
      <charset val="1"/>
    </font>
    <font>
      <b/>
      <vertAlign val="superscript"/>
      <sz val="21"/>
      <color rgb="FFCD3F3F"/>
      <name val="Calibri"/>
      <family val="2"/>
      <charset val="1"/>
    </font>
    <font>
      <sz val="19"/>
      <color rgb="FFCD3F3F"/>
      <name val="Calibri"/>
      <family val="2"/>
      <charset val="1"/>
    </font>
    <font>
      <b/>
      <sz val="21"/>
      <color rgb="FFCD3F3F"/>
      <name val="Calibri"/>
      <family val="2"/>
    </font>
    <font>
      <sz val="8"/>
      <color rgb="FF000000"/>
      <name val="Calibri"/>
      <family val="2"/>
      <charset val="1"/>
    </font>
    <font>
      <b/>
      <sz val="8"/>
      <color rgb="FFCD3F3F"/>
      <name val="Calibri"/>
      <family val="2"/>
      <charset val="1"/>
    </font>
    <font>
      <b/>
      <sz val="18"/>
      <color rgb="FFC00000"/>
      <name val="Calibri"/>
      <family val="2"/>
      <charset val="1"/>
    </font>
    <font>
      <b/>
      <sz val="11"/>
      <color rgb="FFC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A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rgb="FFC00000"/>
      <name val="Calibri"/>
      <family val="2"/>
      <charset val="1"/>
    </font>
    <font>
      <i/>
      <sz val="11"/>
      <color rgb="FF000000"/>
      <name val="Calibri"/>
      <family val="1"/>
    </font>
    <font>
      <b/>
      <sz val="11"/>
      <color theme="0" tint="-0.499984740745262"/>
      <name val="Calibri"/>
      <family val="2"/>
      <charset val="1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9"/>
      <color rgb="FF000000"/>
      <name val="Times New Roman"/>
      <family val="1"/>
    </font>
    <font>
      <sz val="7"/>
      <color rgb="FF000000"/>
      <name val="Times New Roman"/>
      <family val="1"/>
    </font>
    <font>
      <sz val="9"/>
      <name val="Calibri Light"/>
      <family val="2"/>
    </font>
    <font>
      <i/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C00000"/>
      <name val="Calibri"/>
      <family val="2"/>
    </font>
    <font>
      <b/>
      <sz val="11"/>
      <color theme="1"/>
      <name val="Calibri"/>
      <family val="2"/>
      <scheme val="minor"/>
    </font>
    <font>
      <i/>
      <sz val="12"/>
      <color theme="1"/>
      <name val="Calibri Light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i/>
      <sz val="10"/>
      <color rgb="FF00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6B9B8"/>
        <bgColor rgb="FFFFCC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8">
    <xf numFmtId="0" fontId="0" fillId="0" borderId="0" xfId="0"/>
    <xf numFmtId="0" fontId="0" fillId="0" borderId="0" xfId="0" applyFont="1"/>
    <xf numFmtId="0" fontId="23" fillId="0" borderId="0" xfId="0" applyFont="1" applyAlignment="1">
      <alignment vertical="center" wrapText="1"/>
    </xf>
    <xf numFmtId="0" fontId="29" fillId="0" borderId="0" xfId="0" applyFont="1" applyBorder="1" applyAlignment="1">
      <alignment horizontal="center" vertical="center"/>
    </xf>
    <xf numFmtId="0" fontId="28" fillId="0" borderId="0" xfId="0" applyFont="1"/>
    <xf numFmtId="0" fontId="30" fillId="35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31" fillId="0" borderId="0" xfId="0" applyFont="1" applyBorder="1" applyAlignment="1">
      <alignment vertical="center"/>
    </xf>
    <xf numFmtId="20" fontId="0" fillId="0" borderId="0" xfId="0" applyNumberFormat="1" applyBorder="1"/>
    <xf numFmtId="0" fontId="33" fillId="0" borderId="0" xfId="0" applyFont="1" applyBorder="1" applyAlignment="1">
      <alignment horizontal="left" vertical="center"/>
    </xf>
    <xf numFmtId="20" fontId="0" fillId="0" borderId="0" xfId="0" applyNumberFormat="1" applyFill="1" applyBorder="1" applyAlignment="1"/>
    <xf numFmtId="0" fontId="0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31" fillId="0" borderId="0" xfId="0" applyFont="1"/>
    <xf numFmtId="0" fontId="36" fillId="0" borderId="0" xfId="0" applyFont="1" applyFill="1" applyBorder="1" applyAlignment="1">
      <alignment horizontal="left" vertical="top" wrapText="1"/>
    </xf>
    <xf numFmtId="0" fontId="37" fillId="0" borderId="0" xfId="0" applyFont="1"/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0" xfId="0" applyFill="1" applyBorder="1"/>
    <xf numFmtId="20" fontId="31" fillId="0" borderId="0" xfId="0" applyNumberFormat="1" applyFont="1" applyFill="1" applyBorder="1" applyAlignment="1">
      <alignment horizontal="left" vertical="center"/>
    </xf>
    <xf numFmtId="0" fontId="34" fillId="0" borderId="0" xfId="0" applyFont="1" applyBorder="1" applyAlignment="1">
      <alignment vertical="center" wrapText="1"/>
    </xf>
    <xf numFmtId="0" fontId="21" fillId="0" borderId="0" xfId="0" applyFont="1" applyAlignment="1">
      <alignment horizontal="justify" vertical="center" wrapText="1"/>
    </xf>
    <xf numFmtId="0" fontId="41" fillId="0" borderId="0" xfId="0" applyFont="1" applyFill="1" applyBorder="1" applyAlignment="1">
      <alignment horizontal="left" vertical="center"/>
    </xf>
    <xf numFmtId="20" fontId="0" fillId="0" borderId="0" xfId="0" applyNumberFormat="1" applyFont="1" applyFill="1" applyBorder="1" applyAlignment="1">
      <alignment horizontal="left"/>
    </xf>
    <xf numFmtId="0" fontId="30" fillId="35" borderId="10" xfId="0" applyFont="1" applyFill="1" applyBorder="1" applyAlignment="1">
      <alignment horizontal="center" vertical="center"/>
    </xf>
    <xf numFmtId="0" fontId="30" fillId="35" borderId="11" xfId="0" applyFont="1" applyFill="1" applyBorder="1" applyAlignment="1">
      <alignment horizontal="center" vertical="center"/>
    </xf>
    <xf numFmtId="0" fontId="30" fillId="35" borderId="12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wrapText="1"/>
    </xf>
    <xf numFmtId="0" fontId="32" fillId="0" borderId="12" xfId="0" applyFont="1" applyBorder="1" applyAlignment="1">
      <alignment vertical="top" wrapText="1"/>
    </xf>
    <xf numFmtId="0" fontId="33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 wrapText="1"/>
    </xf>
    <xf numFmtId="0" fontId="31" fillId="0" borderId="14" xfId="0" applyFont="1" applyBorder="1" applyAlignment="1">
      <alignment vertical="center" wrapText="1"/>
    </xf>
    <xf numFmtId="20" fontId="45" fillId="0" borderId="12" xfId="0" applyNumberFormat="1" applyFont="1" applyFill="1" applyBorder="1" applyAlignment="1">
      <alignment horizontal="left" vertical="center"/>
    </xf>
    <xf numFmtId="0" fontId="22" fillId="0" borderId="13" xfId="0" applyFont="1" applyBorder="1" applyAlignment="1">
      <alignment vertical="center" wrapText="1"/>
    </xf>
    <xf numFmtId="0" fontId="33" fillId="36" borderId="15" xfId="0" applyFont="1" applyFill="1" applyBorder="1" applyAlignment="1">
      <alignment horizontal="left" vertical="center" wrapText="1"/>
    </xf>
    <xf numFmtId="0" fontId="47" fillId="0" borderId="0" xfId="0" applyFont="1" applyAlignment="1"/>
    <xf numFmtId="0" fontId="0" fillId="34" borderId="0" xfId="0" applyFill="1"/>
    <xf numFmtId="0" fontId="0" fillId="34" borderId="0" xfId="0" applyFill="1" applyBorder="1"/>
    <xf numFmtId="20" fontId="0" fillId="34" borderId="0" xfId="0" applyNumberFormat="1" applyFill="1" applyBorder="1"/>
    <xf numFmtId="20" fontId="0" fillId="34" borderId="17" xfId="0" applyNumberFormat="1" applyFill="1" applyBorder="1"/>
    <xf numFmtId="20" fontId="0" fillId="0" borderId="0" xfId="0" applyNumberFormat="1" applyFill="1" applyBorder="1"/>
    <xf numFmtId="0" fontId="30" fillId="35" borderId="19" xfId="0" applyFont="1" applyFill="1" applyBorder="1" applyAlignment="1">
      <alignment horizontal="center" vertical="center"/>
    </xf>
    <xf numFmtId="0" fontId="0" fillId="34" borderId="21" xfId="0" applyFill="1" applyBorder="1"/>
    <xf numFmtId="0" fontId="0" fillId="33" borderId="21" xfId="0" applyFill="1" applyBorder="1"/>
    <xf numFmtId="0" fontId="24" fillId="0" borderId="0" xfId="0" applyFont="1" applyBorder="1" applyAlignment="1">
      <alignment horizontal="left" vertical="center"/>
    </xf>
    <xf numFmtId="0" fontId="47" fillId="0" borderId="0" xfId="0" applyFont="1" applyBorder="1" applyAlignment="1"/>
    <xf numFmtId="0" fontId="0" fillId="33" borderId="0" xfId="0" applyFill="1" applyBorder="1" applyAlignment="1">
      <alignment horizontal="left" vertical="center"/>
    </xf>
    <xf numFmtId="0" fontId="31" fillId="0" borderId="12" xfId="0" applyFont="1" applyBorder="1" applyAlignment="1">
      <alignment horizontal="left" vertical="top"/>
    </xf>
    <xf numFmtId="0" fontId="31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20" fontId="31" fillId="36" borderId="14" xfId="0" applyNumberFormat="1" applyFont="1" applyFill="1" applyBorder="1" applyAlignment="1">
      <alignment horizontal="left" vertical="center"/>
    </xf>
    <xf numFmtId="0" fontId="47" fillId="0" borderId="0" xfId="0" applyFont="1" applyBorder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vertical="center" wrapText="1"/>
    </xf>
    <xf numFmtId="0" fontId="33" fillId="0" borderId="30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1" fillId="0" borderId="21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36" borderId="31" xfId="0" applyFont="1" applyFill="1" applyBorder="1" applyAlignment="1">
      <alignment horizontal="left" vertical="center"/>
    </xf>
    <xf numFmtId="20" fontId="31" fillId="0" borderId="20" xfId="0" applyNumberFormat="1" applyFont="1" applyFill="1" applyBorder="1" applyAlignment="1">
      <alignment vertical="center"/>
    </xf>
    <xf numFmtId="20" fontId="31" fillId="36" borderId="23" xfId="0" applyNumberFormat="1" applyFont="1" applyFill="1" applyBorder="1" applyAlignment="1">
      <alignment vertical="center"/>
    </xf>
    <xf numFmtId="0" fontId="33" fillId="36" borderId="24" xfId="0" applyFont="1" applyFill="1" applyBorder="1" applyAlignment="1">
      <alignment horizontal="left" vertical="center" wrapText="1"/>
    </xf>
    <xf numFmtId="20" fontId="45" fillId="0" borderId="20" xfId="0" applyNumberFormat="1" applyFont="1" applyFill="1" applyBorder="1" applyAlignment="1">
      <alignment horizontal="left" vertical="center"/>
    </xf>
    <xf numFmtId="0" fontId="33" fillId="36" borderId="25" xfId="0" applyFont="1" applyFill="1" applyBorder="1" applyAlignment="1">
      <alignment horizontal="left" vertical="center"/>
    </xf>
    <xf numFmtId="0" fontId="33" fillId="36" borderId="25" xfId="0" applyFont="1" applyFill="1" applyBorder="1" applyAlignment="1">
      <alignment horizontal="left" vertical="center" wrapText="1"/>
    </xf>
    <xf numFmtId="20" fontId="31" fillId="0" borderId="20" xfId="0" applyNumberFormat="1" applyFont="1" applyBorder="1" applyAlignment="1">
      <alignment vertical="top"/>
    </xf>
    <xf numFmtId="0" fontId="31" fillId="0" borderId="22" xfId="0" applyFont="1" applyBorder="1" applyAlignment="1">
      <alignment horizontal="left" vertical="top" wrapText="1"/>
    </xf>
    <xf numFmtId="20" fontId="31" fillId="0" borderId="32" xfId="0" applyNumberFormat="1" applyFont="1" applyBorder="1" applyAlignment="1">
      <alignment vertical="top"/>
    </xf>
    <xf numFmtId="0" fontId="33" fillId="0" borderId="26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center" wrapText="1"/>
    </xf>
    <xf numFmtId="20" fontId="31" fillId="0" borderId="23" xfId="0" applyNumberFormat="1" applyFont="1" applyBorder="1" applyAlignment="1">
      <alignment vertical="top"/>
    </xf>
    <xf numFmtId="0" fontId="34" fillId="0" borderId="25" xfId="0" applyFont="1" applyBorder="1" applyAlignment="1">
      <alignment horizontal="left" vertical="center" wrapText="1"/>
    </xf>
    <xf numFmtId="0" fontId="31" fillId="37" borderId="16" xfId="0" applyFont="1" applyFill="1" applyBorder="1" applyAlignment="1">
      <alignment vertical="center" wrapText="1"/>
    </xf>
    <xf numFmtId="0" fontId="31" fillId="37" borderId="18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vertical="center" wrapText="1"/>
    </xf>
    <xf numFmtId="0" fontId="31" fillId="0" borderId="32" xfId="0" applyFont="1" applyFill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31" fillId="0" borderId="23" xfId="0" applyFont="1" applyFill="1" applyBorder="1" applyAlignment="1">
      <alignment vertical="center" wrapText="1"/>
    </xf>
    <xf numFmtId="0" fontId="31" fillId="37" borderId="20" xfId="0" applyFont="1" applyFill="1" applyBorder="1" applyAlignment="1">
      <alignment vertical="center"/>
    </xf>
    <xf numFmtId="0" fontId="31" fillId="37" borderId="22" xfId="0" applyFont="1" applyFill="1" applyBorder="1" applyAlignment="1">
      <alignment vertical="center"/>
    </xf>
    <xf numFmtId="0" fontId="31" fillId="37" borderId="23" xfId="0" applyFont="1" applyFill="1" applyBorder="1" applyAlignment="1">
      <alignment vertical="center"/>
    </xf>
    <xf numFmtId="0" fontId="31" fillId="37" borderId="25" xfId="0" applyFont="1" applyFill="1" applyBorder="1" applyAlignment="1">
      <alignment vertical="center"/>
    </xf>
    <xf numFmtId="0" fontId="31" fillId="0" borderId="20" xfId="0" applyFont="1" applyBorder="1" applyAlignment="1">
      <alignment vertical="top"/>
    </xf>
    <xf numFmtId="20" fontId="39" fillId="0" borderId="32" xfId="0" applyNumberFormat="1" applyFont="1" applyBorder="1" applyAlignment="1">
      <alignment vertical="top"/>
    </xf>
    <xf numFmtId="0" fontId="31" fillId="0" borderId="32" xfId="0" applyFont="1" applyBorder="1" applyAlignment="1">
      <alignment vertical="top"/>
    </xf>
    <xf numFmtId="0" fontId="34" fillId="0" borderId="26" xfId="0" applyFont="1" applyBorder="1" applyAlignment="1">
      <alignment horizontal="left" vertical="top" wrapText="1"/>
    </xf>
    <xf numFmtId="0" fontId="31" fillId="0" borderId="23" xfId="0" applyFont="1" applyBorder="1" applyAlignment="1">
      <alignment vertical="top"/>
    </xf>
    <xf numFmtId="0" fontId="34" fillId="0" borderId="25" xfId="0" applyFont="1" applyBorder="1" applyAlignment="1">
      <alignment horizontal="left" vertical="top" wrapText="1"/>
    </xf>
    <xf numFmtId="0" fontId="39" fillId="0" borderId="32" xfId="0" applyFont="1" applyBorder="1" applyAlignment="1">
      <alignment vertical="top"/>
    </xf>
    <xf numFmtId="0" fontId="34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top" wrapText="1"/>
    </xf>
    <xf numFmtId="20" fontId="45" fillId="0" borderId="32" xfId="0" applyNumberFormat="1" applyFont="1" applyFill="1" applyBorder="1" applyAlignment="1">
      <alignment horizontal="left" vertical="center"/>
    </xf>
    <xf numFmtId="20" fontId="31" fillId="0" borderId="12" xfId="0" applyNumberFormat="1" applyFont="1" applyBorder="1" applyAlignment="1">
      <alignment horizontal="left" vertical="top"/>
    </xf>
    <xf numFmtId="0" fontId="33" fillId="0" borderId="26" xfId="0" applyFont="1" applyBorder="1" applyAlignment="1">
      <alignment horizontal="left" vertical="center" wrapText="1"/>
    </xf>
    <xf numFmtId="0" fontId="30" fillId="35" borderId="29" xfId="0" applyFont="1" applyFill="1" applyBorder="1" applyAlignment="1">
      <alignment horizontal="center" vertical="center"/>
    </xf>
    <xf numFmtId="0" fontId="30" fillId="35" borderId="30" xfId="0" applyFont="1" applyFill="1" applyBorder="1" applyAlignment="1">
      <alignment horizontal="center" vertical="center"/>
    </xf>
    <xf numFmtId="20" fontId="45" fillId="0" borderId="27" xfId="0" applyNumberFormat="1" applyFont="1" applyFill="1" applyBorder="1" applyAlignment="1">
      <alignment horizontal="left" vertical="center"/>
    </xf>
    <xf numFmtId="20" fontId="31" fillId="36" borderId="29" xfId="0" applyNumberFormat="1" applyFont="1" applyFill="1" applyBorder="1" applyAlignment="1">
      <alignment horizontal="left" vertical="center"/>
    </xf>
    <xf numFmtId="0" fontId="33" fillId="36" borderId="30" xfId="0" applyFont="1" applyFill="1" applyBorder="1" applyAlignment="1">
      <alignment horizontal="left" vertical="center"/>
    </xf>
    <xf numFmtId="20" fontId="31" fillId="0" borderId="27" xfId="0" applyNumberFormat="1" applyFont="1" applyBorder="1" applyAlignment="1">
      <alignment horizontal="left" vertical="top"/>
    </xf>
    <xf numFmtId="0" fontId="31" fillId="0" borderId="29" xfId="0" applyFont="1" applyBorder="1" applyAlignment="1">
      <alignment horizontal="left" vertical="top"/>
    </xf>
    <xf numFmtId="0" fontId="34" fillId="0" borderId="30" xfId="0" applyFont="1" applyBorder="1" applyAlignment="1">
      <alignment vertical="center" wrapText="1"/>
    </xf>
    <xf numFmtId="0" fontId="31" fillId="0" borderId="27" xfId="0" applyFont="1" applyBorder="1" applyAlignment="1">
      <alignment horizontal="left" vertical="top"/>
    </xf>
    <xf numFmtId="0" fontId="33" fillId="0" borderId="30" xfId="0" applyFont="1" applyBorder="1" applyAlignment="1">
      <alignment horizontal="left" vertical="center"/>
    </xf>
    <xf numFmtId="0" fontId="31" fillId="37" borderId="27" xfId="0" applyFont="1" applyFill="1" applyBorder="1" applyAlignment="1">
      <alignment horizontal="left" vertical="center"/>
    </xf>
    <xf numFmtId="0" fontId="31" fillId="37" borderId="28" xfId="0" applyFont="1" applyFill="1" applyBorder="1" applyAlignment="1">
      <alignment horizontal="left" vertical="center" wrapText="1"/>
    </xf>
    <xf numFmtId="0" fontId="31" fillId="37" borderId="29" xfId="0" applyFont="1" applyFill="1" applyBorder="1" applyAlignment="1">
      <alignment horizontal="left" vertical="center"/>
    </xf>
    <xf numFmtId="0" fontId="31" fillId="37" borderId="30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vertical="center" wrapText="1"/>
    </xf>
    <xf numFmtId="20" fontId="31" fillId="0" borderId="29" xfId="0" applyNumberFormat="1" applyFont="1" applyBorder="1" applyAlignment="1">
      <alignment horizontal="left" vertical="top"/>
    </xf>
    <xf numFmtId="0" fontId="31" fillId="0" borderId="27" xfId="0" applyFont="1" applyBorder="1" applyAlignment="1">
      <alignment horizontal="left" vertical="top" wrapText="1"/>
    </xf>
    <xf numFmtId="0" fontId="31" fillId="37" borderId="33" xfId="0" applyFont="1" applyFill="1" applyBorder="1" applyAlignment="1">
      <alignment horizontal="left" vertical="top" wrapText="1"/>
    </xf>
    <xf numFmtId="0" fontId="31" fillId="37" borderId="34" xfId="0" applyFont="1" applyFill="1" applyBorder="1" applyAlignment="1">
      <alignment horizontal="left" vertical="center" wrapText="1"/>
    </xf>
    <xf numFmtId="0" fontId="34" fillId="0" borderId="30" xfId="0" applyFont="1" applyBorder="1" applyAlignment="1">
      <alignment horizontal="left" vertical="center" wrapText="1"/>
    </xf>
    <xf numFmtId="20" fontId="31" fillId="0" borderId="27" xfId="0" applyNumberFormat="1" applyFont="1" applyBorder="1" applyAlignment="1">
      <alignment horizontal="left" vertical="center"/>
    </xf>
    <xf numFmtId="20" fontId="31" fillId="0" borderId="28" xfId="0" applyNumberFormat="1" applyFont="1" applyBorder="1" applyAlignment="1">
      <alignment vertical="center"/>
    </xf>
    <xf numFmtId="0" fontId="0" fillId="0" borderId="29" xfId="0" applyBorder="1"/>
    <xf numFmtId="0" fontId="0" fillId="0" borderId="30" xfId="0" applyBorder="1" applyAlignment="1">
      <alignment horizontal="left"/>
    </xf>
    <xf numFmtId="20" fontId="31" fillId="0" borderId="27" xfId="0" applyNumberFormat="1" applyFont="1" applyFill="1" applyBorder="1" applyAlignment="1">
      <alignment horizontal="left" vertical="center"/>
    </xf>
    <xf numFmtId="0" fontId="40" fillId="0" borderId="28" xfId="0" applyFont="1" applyFill="1" applyBorder="1" applyAlignment="1">
      <alignment horizontal="left" vertical="center"/>
    </xf>
    <xf numFmtId="0" fontId="30" fillId="35" borderId="14" xfId="0" applyFont="1" applyFill="1" applyBorder="1" applyAlignment="1">
      <alignment horizontal="center" vertical="center"/>
    </xf>
    <xf numFmtId="0" fontId="30" fillId="35" borderId="15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left" vertical="center"/>
    </xf>
    <xf numFmtId="0" fontId="41" fillId="0" borderId="26" xfId="0" applyFont="1" applyFill="1" applyBorder="1" applyAlignment="1">
      <alignment horizontal="left" vertical="center" wrapText="1"/>
    </xf>
    <xf numFmtId="0" fontId="41" fillId="0" borderId="28" xfId="0" applyFont="1" applyFill="1" applyBorder="1" applyAlignment="1">
      <alignment horizontal="left" vertical="center"/>
    </xf>
    <xf numFmtId="0" fontId="41" fillId="0" borderId="21" xfId="0" applyFont="1" applyFill="1" applyBorder="1" applyAlignment="1">
      <alignment horizontal="left" vertical="center"/>
    </xf>
    <xf numFmtId="0" fontId="33" fillId="36" borderId="24" xfId="0" applyFont="1" applyFill="1" applyBorder="1" applyAlignment="1">
      <alignment horizontal="left" vertical="center"/>
    </xf>
    <xf numFmtId="20" fontId="0" fillId="34" borderId="21" xfId="0" applyNumberFormat="1" applyFill="1" applyBorder="1"/>
    <xf numFmtId="20" fontId="0" fillId="39" borderId="21" xfId="0" applyNumberFormat="1" applyFill="1" applyBorder="1"/>
    <xf numFmtId="20" fontId="0" fillId="39" borderId="28" xfId="0" applyNumberFormat="1" applyFill="1" applyBorder="1"/>
    <xf numFmtId="0" fontId="0" fillId="39" borderId="31" xfId="0" applyFill="1" applyBorder="1"/>
    <xf numFmtId="0" fontId="0" fillId="39" borderId="15" xfId="0" applyFill="1" applyBorder="1"/>
    <xf numFmtId="0" fontId="0" fillId="39" borderId="0" xfId="0" applyFill="1" applyBorder="1"/>
    <xf numFmtId="0" fontId="0" fillId="39" borderId="13" xfId="0" applyFill="1" applyBorder="1"/>
    <xf numFmtId="0" fontId="48" fillId="39" borderId="19" xfId="0" applyFont="1" applyFill="1" applyBorder="1" applyAlignment="1">
      <alignment horizontal="left" vertical="center"/>
    </xf>
    <xf numFmtId="0" fontId="48" fillId="39" borderId="11" xfId="0" applyFont="1" applyFill="1" applyBorder="1" applyAlignment="1">
      <alignment horizontal="left" vertical="center"/>
    </xf>
    <xf numFmtId="0" fontId="48" fillId="39" borderId="31" xfId="0" applyFont="1" applyFill="1" applyBorder="1" applyAlignment="1">
      <alignment horizontal="left" vertical="center"/>
    </xf>
    <xf numFmtId="0" fontId="48" fillId="39" borderId="15" xfId="0" applyFont="1" applyFill="1" applyBorder="1" applyAlignment="1">
      <alignment horizontal="left" vertical="center"/>
    </xf>
    <xf numFmtId="0" fontId="0" fillId="39" borderId="0" xfId="0" applyFill="1" applyBorder="1" applyAlignment="1">
      <alignment horizontal="left"/>
    </xf>
    <xf numFmtId="20" fontId="0" fillId="39" borderId="0" xfId="0" applyNumberFormat="1" applyFill="1" applyBorder="1"/>
    <xf numFmtId="20" fontId="0" fillId="39" borderId="21" xfId="0" applyNumberFormat="1" applyFill="1" applyBorder="1" applyAlignment="1"/>
    <xf numFmtId="0" fontId="0" fillId="33" borderId="12" xfId="0" applyFill="1" applyBorder="1" applyAlignment="1">
      <alignment horizontal="left"/>
    </xf>
    <xf numFmtId="0" fontId="0" fillId="33" borderId="0" xfId="0" applyFill="1" applyBorder="1" applyAlignment="1">
      <alignment horizontal="left"/>
    </xf>
    <xf numFmtId="0" fontId="0" fillId="33" borderId="0" xfId="0" applyFill="1" applyBorder="1"/>
    <xf numFmtId="0" fontId="0" fillId="33" borderId="12" xfId="0" applyFill="1" applyBorder="1" applyAlignment="1"/>
    <xf numFmtId="20" fontId="0" fillId="33" borderId="0" xfId="0" applyNumberFormat="1" applyFill="1" applyBorder="1"/>
    <xf numFmtId="20" fontId="0" fillId="33" borderId="27" xfId="0" applyNumberFormat="1" applyFill="1" applyBorder="1" applyAlignment="1"/>
    <xf numFmtId="20" fontId="0" fillId="33" borderId="21" xfId="0" applyNumberFormat="1" applyFill="1" applyBorder="1" applyAlignment="1"/>
    <xf numFmtId="20" fontId="0" fillId="33" borderId="21" xfId="0" applyNumberFormat="1" applyFill="1" applyBorder="1"/>
    <xf numFmtId="20" fontId="0" fillId="33" borderId="12" xfId="0" applyNumberFormat="1" applyFill="1" applyBorder="1"/>
    <xf numFmtId="0" fontId="0" fillId="33" borderId="14" xfId="0" applyFill="1" applyBorder="1"/>
    <xf numFmtId="0" fontId="0" fillId="33" borderId="31" xfId="0" applyFill="1" applyBorder="1"/>
    <xf numFmtId="0" fontId="48" fillId="33" borderId="10" xfId="0" applyFont="1" applyFill="1" applyBorder="1" applyAlignment="1">
      <alignment horizontal="left"/>
    </xf>
    <xf numFmtId="0" fontId="0" fillId="33" borderId="19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31" xfId="0" applyFill="1" applyBorder="1" applyAlignment="1">
      <alignment horizontal="center"/>
    </xf>
    <xf numFmtId="0" fontId="48" fillId="39" borderId="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/>
    </xf>
    <xf numFmtId="20" fontId="0" fillId="33" borderId="24" xfId="0" applyNumberFormat="1" applyFill="1" applyBorder="1" applyAlignment="1"/>
    <xf numFmtId="0" fontId="0" fillId="39" borderId="26" xfId="0" applyFill="1" applyBorder="1"/>
    <xf numFmtId="20" fontId="0" fillId="39" borderId="24" xfId="0" applyNumberFormat="1" applyFill="1" applyBorder="1" applyAlignment="1"/>
    <xf numFmtId="20" fontId="0" fillId="39" borderId="24" xfId="0" applyNumberFormat="1" applyFill="1" applyBorder="1"/>
    <xf numFmtId="20" fontId="0" fillId="39" borderId="24" xfId="0" applyNumberFormat="1" applyFont="1" applyFill="1" applyBorder="1" applyAlignment="1">
      <alignment horizontal="left"/>
    </xf>
    <xf numFmtId="20" fontId="0" fillId="39" borderId="25" xfId="0" applyNumberFormat="1" applyFill="1" applyBorder="1"/>
    <xf numFmtId="0" fontId="0" fillId="39" borderId="21" xfId="0" applyFill="1" applyBorder="1"/>
    <xf numFmtId="0" fontId="0" fillId="39" borderId="22" xfId="0" applyFill="1" applyBorder="1"/>
    <xf numFmtId="20" fontId="0" fillId="39" borderId="21" xfId="0" applyNumberFormat="1" applyFont="1" applyFill="1" applyBorder="1" applyAlignment="1">
      <alignment horizontal="left"/>
    </xf>
    <xf numFmtId="20" fontId="0" fillId="39" borderId="22" xfId="0" applyNumberFormat="1" applyFill="1" applyBorder="1"/>
    <xf numFmtId="0" fontId="0" fillId="39" borderId="24" xfId="0" applyFill="1" applyBorder="1"/>
    <xf numFmtId="0" fontId="0" fillId="39" borderId="25" xfId="0" applyFill="1" applyBorder="1"/>
    <xf numFmtId="20" fontId="0" fillId="39" borderId="17" xfId="0" applyNumberFormat="1" applyFill="1" applyBorder="1" applyAlignment="1"/>
    <xf numFmtId="20" fontId="0" fillId="39" borderId="17" xfId="0" applyNumberFormat="1" applyFill="1" applyBorder="1"/>
    <xf numFmtId="20" fontId="0" fillId="39" borderId="17" xfId="0" applyNumberFormat="1" applyFont="1" applyFill="1" applyBorder="1" applyAlignment="1">
      <alignment horizontal="left"/>
    </xf>
    <xf numFmtId="20" fontId="0" fillId="39" borderId="18" xfId="0" applyNumberFormat="1" applyFill="1" applyBorder="1"/>
    <xf numFmtId="20" fontId="0" fillId="39" borderId="20" xfId="0" applyNumberFormat="1" applyFill="1" applyBorder="1" applyAlignment="1"/>
    <xf numFmtId="0" fontId="0" fillId="39" borderId="32" xfId="0" applyFill="1" applyBorder="1"/>
    <xf numFmtId="0" fontId="0" fillId="39" borderId="23" xfId="0" applyFill="1" applyBorder="1"/>
    <xf numFmtId="20" fontId="0" fillId="39" borderId="16" xfId="0" applyNumberFormat="1" applyFill="1" applyBorder="1" applyAlignment="1"/>
    <xf numFmtId="0" fontId="0" fillId="39" borderId="20" xfId="0" applyFill="1" applyBorder="1"/>
    <xf numFmtId="20" fontId="0" fillId="39" borderId="23" xfId="0" applyNumberFormat="1" applyFill="1" applyBorder="1" applyAlignment="1"/>
    <xf numFmtId="20" fontId="0" fillId="34" borderId="22" xfId="0" applyNumberFormat="1" applyFill="1" applyBorder="1"/>
    <xf numFmtId="0" fontId="0" fillId="34" borderId="26" xfId="0" applyFill="1" applyBorder="1"/>
    <xf numFmtId="0" fontId="0" fillId="34" borderId="24" xfId="0" applyFill="1" applyBorder="1"/>
    <xf numFmtId="0" fontId="0" fillId="34" borderId="25" xfId="0" applyFill="1" applyBorder="1"/>
    <xf numFmtId="0" fontId="0" fillId="34" borderId="22" xfId="0" applyFill="1" applyBorder="1"/>
    <xf numFmtId="20" fontId="0" fillId="34" borderId="24" xfId="0" applyNumberFormat="1" applyFill="1" applyBorder="1"/>
    <xf numFmtId="20" fontId="0" fillId="34" borderId="25" xfId="0" applyNumberFormat="1" applyFill="1" applyBorder="1"/>
    <xf numFmtId="0" fontId="48" fillId="39" borderId="13" xfId="0" applyFont="1" applyFill="1" applyBorder="1" applyAlignment="1">
      <alignment horizontal="left" vertical="center"/>
    </xf>
    <xf numFmtId="0" fontId="0" fillId="33" borderId="19" xfId="0" applyFill="1" applyBorder="1" applyAlignment="1">
      <alignment horizontal="left" vertical="center"/>
    </xf>
    <xf numFmtId="20" fontId="0" fillId="39" borderId="0" xfId="0" applyNumberFormat="1" applyFill="1" applyBorder="1" applyAlignment="1"/>
    <xf numFmtId="20" fontId="0" fillId="39" borderId="0" xfId="0" applyNumberFormat="1" applyFont="1" applyFill="1" applyBorder="1" applyAlignment="1">
      <alignment horizontal="left"/>
    </xf>
    <xf numFmtId="20" fontId="0" fillId="34" borderId="26" xfId="0" applyNumberFormat="1" applyFill="1" applyBorder="1"/>
    <xf numFmtId="20" fontId="0" fillId="34" borderId="18" xfId="0" applyNumberFormat="1" applyFill="1" applyBorder="1"/>
    <xf numFmtId="0" fontId="48" fillId="39" borderId="0" xfId="0" applyFont="1" applyFill="1" applyBorder="1" applyAlignment="1">
      <alignment horizontal="left" vertical="center"/>
    </xf>
    <xf numFmtId="0" fontId="0" fillId="33" borderId="14" xfId="0" applyFill="1" applyBorder="1" applyAlignment="1">
      <alignment horizontal="left" vertical="center"/>
    </xf>
    <xf numFmtId="0" fontId="0" fillId="39" borderId="10" xfId="0" applyFill="1" applyBorder="1" applyAlignment="1">
      <alignment horizontal="left" vertical="center"/>
    </xf>
    <xf numFmtId="0" fontId="0" fillId="39" borderId="14" xfId="0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6" fillId="41" borderId="0" xfId="0" applyFont="1" applyFill="1" applyBorder="1" applyAlignment="1">
      <alignment horizontal="center" vertical="center"/>
    </xf>
    <xf numFmtId="0" fontId="46" fillId="41" borderId="0" xfId="0" applyFont="1" applyFill="1" applyBorder="1" applyAlignment="1">
      <alignment horizontal="left" vertical="center"/>
    </xf>
    <xf numFmtId="0" fontId="47" fillId="41" borderId="0" xfId="0" applyFont="1" applyFill="1" applyBorder="1" applyAlignment="1">
      <alignment horizontal="center"/>
    </xf>
    <xf numFmtId="0" fontId="50" fillId="41" borderId="19" xfId="0" applyFont="1" applyFill="1" applyBorder="1" applyAlignment="1">
      <alignment horizontal="center"/>
    </xf>
    <xf numFmtId="0" fontId="50" fillId="41" borderId="31" xfId="0" applyFont="1" applyFill="1" applyBorder="1" applyAlignment="1">
      <alignment horizontal="center"/>
    </xf>
    <xf numFmtId="0" fontId="50" fillId="41" borderId="0" xfId="0" applyFont="1" applyFill="1" applyBorder="1" applyAlignment="1">
      <alignment horizontal="center"/>
    </xf>
    <xf numFmtId="20" fontId="50" fillId="41" borderId="21" xfId="0" applyNumberFormat="1" applyFont="1" applyFill="1" applyBorder="1" applyAlignment="1">
      <alignment horizontal="center"/>
    </xf>
    <xf numFmtId="20" fontId="50" fillId="41" borderId="24" xfId="0" applyNumberFormat="1" applyFont="1" applyFill="1" applyBorder="1" applyAlignment="1">
      <alignment horizontal="center"/>
    </xf>
    <xf numFmtId="0" fontId="50" fillId="41" borderId="21" xfId="0" applyFont="1" applyFill="1" applyBorder="1" applyAlignment="1">
      <alignment horizontal="center"/>
    </xf>
    <xf numFmtId="0" fontId="50" fillId="41" borderId="24" xfId="0" applyFont="1" applyFill="1" applyBorder="1" applyAlignment="1">
      <alignment horizontal="center"/>
    </xf>
    <xf numFmtId="20" fontId="50" fillId="41" borderId="17" xfId="0" applyNumberFormat="1" applyFont="1" applyFill="1" applyBorder="1" applyAlignment="1">
      <alignment horizontal="center"/>
    </xf>
    <xf numFmtId="0" fontId="51" fillId="41" borderId="0" xfId="0" applyFont="1" applyFill="1" applyBorder="1"/>
    <xf numFmtId="0" fontId="51" fillId="41" borderId="24" xfId="0" applyFont="1" applyFill="1" applyBorder="1"/>
    <xf numFmtId="20" fontId="50" fillId="41" borderId="0" xfId="0" applyNumberFormat="1" applyFont="1" applyFill="1" applyBorder="1" applyAlignment="1">
      <alignment horizontal="center"/>
    </xf>
    <xf numFmtId="0" fontId="50" fillId="41" borderId="0" xfId="0" applyFont="1" applyFill="1" applyBorder="1" applyAlignment="1">
      <alignment horizontal="left" vertical="center"/>
    </xf>
    <xf numFmtId="0" fontId="48" fillId="39" borderId="19" xfId="0" applyFont="1" applyFill="1" applyBorder="1" applyAlignment="1">
      <alignment horizontal="left" vertical="center"/>
    </xf>
    <xf numFmtId="0" fontId="48" fillId="39" borderId="31" xfId="0" applyFont="1" applyFill="1" applyBorder="1" applyAlignment="1">
      <alignment horizontal="left" vertical="center"/>
    </xf>
    <xf numFmtId="0" fontId="34" fillId="0" borderId="26" xfId="0" applyFont="1" applyBorder="1" applyAlignment="1">
      <alignment horizontal="left" vertical="center" wrapText="1"/>
    </xf>
    <xf numFmtId="0" fontId="52" fillId="0" borderId="30" xfId="0" applyFont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20" fontId="50" fillId="0" borderId="0" xfId="0" applyNumberFormat="1" applyFont="1" applyFill="1" applyBorder="1" applyAlignment="1">
      <alignment horizontal="center"/>
    </xf>
    <xf numFmtId="20" fontId="0" fillId="40" borderId="24" xfId="0" applyNumberFormat="1" applyFill="1" applyBorder="1"/>
    <xf numFmtId="20" fontId="0" fillId="33" borderId="12" xfId="0" applyNumberFormat="1" applyFill="1" applyBorder="1" applyAlignment="1"/>
    <xf numFmtId="20" fontId="0" fillId="33" borderId="0" xfId="0" applyNumberFormat="1" applyFill="1" applyBorder="1" applyAlignment="1"/>
    <xf numFmtId="20" fontId="0" fillId="39" borderId="13" xfId="0" applyNumberFormat="1" applyFill="1" applyBorder="1"/>
    <xf numFmtId="0" fontId="48" fillId="41" borderId="0" xfId="0" applyFont="1" applyFill="1" applyBorder="1" applyAlignment="1">
      <alignment horizontal="left" vertical="center"/>
    </xf>
    <xf numFmtId="0" fontId="48" fillId="39" borderId="11" xfId="0" applyFont="1" applyFill="1" applyBorder="1" applyAlignment="1">
      <alignment horizontal="left" vertical="center"/>
    </xf>
    <xf numFmtId="0" fontId="48" fillId="39" borderId="13" xfId="0" applyFont="1" applyFill="1" applyBorder="1" applyAlignment="1">
      <alignment horizontal="left" vertical="center"/>
    </xf>
    <xf numFmtId="0" fontId="48" fillId="39" borderId="10" xfId="0" applyFont="1" applyFill="1" applyBorder="1" applyAlignment="1">
      <alignment horizontal="left" vertical="center"/>
    </xf>
    <xf numFmtId="0" fontId="48" fillId="39" borderId="14" xfId="0" applyFont="1" applyFill="1" applyBorder="1" applyAlignment="1">
      <alignment horizontal="left" vertical="center"/>
    </xf>
    <xf numFmtId="0" fontId="48" fillId="39" borderId="15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0" fillId="33" borderId="19" xfId="0" applyFill="1" applyBorder="1" applyAlignment="1">
      <alignment horizontal="left" vertical="center"/>
    </xf>
    <xf numFmtId="0" fontId="48" fillId="41" borderId="19" xfId="0" applyFont="1" applyFill="1" applyBorder="1" applyAlignment="1">
      <alignment horizontal="left" vertical="center"/>
    </xf>
    <xf numFmtId="20" fontId="0" fillId="33" borderId="29" xfId="0" applyNumberFormat="1" applyFill="1" applyBorder="1" applyAlignment="1"/>
    <xf numFmtId="20" fontId="0" fillId="39" borderId="30" xfId="0" applyNumberFormat="1" applyFill="1" applyBorder="1"/>
    <xf numFmtId="0" fontId="0" fillId="33" borderId="12" xfId="0" applyFill="1" applyBorder="1" applyAlignment="1">
      <alignment horizontal="left" vertical="center"/>
    </xf>
    <xf numFmtId="0" fontId="0" fillId="39" borderId="27" xfId="0" applyFill="1" applyBorder="1"/>
    <xf numFmtId="0" fontId="0" fillId="39" borderId="28" xfId="0" applyFill="1" applyBorder="1"/>
    <xf numFmtId="20" fontId="0" fillId="39" borderId="29" xfId="0" applyNumberFormat="1" applyFill="1" applyBorder="1" applyAlignment="1"/>
    <xf numFmtId="0" fontId="0" fillId="39" borderId="27" xfId="0" applyFill="1" applyBorder="1" applyAlignment="1">
      <alignment horizontal="left"/>
    </xf>
    <xf numFmtId="20" fontId="0" fillId="39" borderId="14" xfId="0" applyNumberFormat="1" applyFill="1" applyBorder="1" applyAlignment="1"/>
    <xf numFmtId="20" fontId="0" fillId="39" borderId="31" xfId="0" applyNumberFormat="1" applyFill="1" applyBorder="1" applyAlignment="1"/>
    <xf numFmtId="20" fontId="50" fillId="41" borderId="31" xfId="0" applyNumberFormat="1" applyFont="1" applyFill="1" applyBorder="1" applyAlignment="1">
      <alignment horizontal="center"/>
    </xf>
    <xf numFmtId="20" fontId="0" fillId="39" borderId="31" xfId="0" applyNumberFormat="1" applyFill="1" applyBorder="1"/>
    <xf numFmtId="20" fontId="0" fillId="39" borderId="31" xfId="0" applyNumberFormat="1" applyFont="1" applyFill="1" applyBorder="1" applyAlignment="1">
      <alignment horizontal="left"/>
    </xf>
    <xf numFmtId="20" fontId="0" fillId="39" borderId="15" xfId="0" applyNumberFormat="1" applyFill="1" applyBorder="1"/>
    <xf numFmtId="0" fontId="53" fillId="0" borderId="21" xfId="0" applyFont="1" applyFill="1" applyBorder="1" applyAlignment="1">
      <alignment horizontal="left" vertical="center"/>
    </xf>
    <xf numFmtId="0" fontId="0" fillId="33" borderId="11" xfId="0" applyFill="1" applyBorder="1" applyAlignment="1">
      <alignment horizontal="left" vertical="center"/>
    </xf>
    <xf numFmtId="0" fontId="0" fillId="33" borderId="15" xfId="0" applyFill="1" applyBorder="1" applyAlignment="1">
      <alignment horizontal="left" vertical="center"/>
    </xf>
    <xf numFmtId="0" fontId="47" fillId="38" borderId="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5"/>
  <sheetViews>
    <sheetView tabSelected="1" topLeftCell="A5" zoomScale="49" zoomScaleNormal="56" workbookViewId="0">
      <selection activeCell="J31" sqref="J31"/>
    </sheetView>
  </sheetViews>
  <sheetFormatPr defaultColWidth="9.1796875" defaultRowHeight="14.5" x14ac:dyDescent="0.35"/>
  <cols>
    <col min="1" max="1" width="17.08984375" customWidth="1"/>
    <col min="2" max="2" width="48.90625" style="6" customWidth="1"/>
    <col min="3" max="3" width="15" style="19" customWidth="1"/>
    <col min="4" max="4" width="7.26953125" style="19" customWidth="1"/>
    <col min="5" max="5" width="6.36328125" style="19" customWidth="1"/>
    <col min="6" max="6" width="7" style="19" customWidth="1"/>
    <col min="7" max="7" width="6.1796875" style="19" customWidth="1"/>
    <col min="8" max="8" width="6.54296875" style="19" customWidth="1"/>
    <col min="9" max="9" width="6.1796875" style="19" customWidth="1"/>
    <col min="10" max="10" width="6.36328125" style="19" customWidth="1"/>
    <col min="11" max="11" width="7.1796875" style="19" customWidth="1"/>
    <col min="12" max="13" width="6.36328125" style="212" customWidth="1"/>
    <col min="14" max="14" width="6.7265625" style="7" customWidth="1"/>
    <col min="15" max="15" width="5.90625" style="7" customWidth="1"/>
    <col min="16" max="16" width="7.26953125" style="7" customWidth="1"/>
    <col min="17" max="17" width="7.1796875" style="20" customWidth="1"/>
    <col min="18" max="20" width="6.90625" style="7" customWidth="1"/>
    <col min="21" max="21" width="6.6328125" style="7" customWidth="1"/>
    <col min="22" max="22" width="6.453125" style="7" customWidth="1"/>
    <col min="23" max="23" width="7.453125" style="7" customWidth="1"/>
    <col min="24" max="24" width="7.08984375" style="7" customWidth="1"/>
    <col min="25" max="25" width="6.7265625" style="7" customWidth="1"/>
    <col min="26" max="26" width="6.26953125" style="7" customWidth="1"/>
    <col min="27" max="27" width="6.26953125" customWidth="1"/>
  </cols>
  <sheetData>
    <row r="1" spans="1:27" x14ac:dyDescent="0.35">
      <c r="H1" s="206" t="s">
        <v>208</v>
      </c>
    </row>
    <row r="2" spans="1:27" ht="33" customHeight="1" x14ac:dyDescent="0.35">
      <c r="A2" s="46" t="s">
        <v>64</v>
      </c>
      <c r="B2" s="46"/>
      <c r="C2" s="46"/>
      <c r="D2" s="46"/>
      <c r="E2" s="46"/>
      <c r="G2" s="46"/>
      <c r="H2" s="206" t="s">
        <v>13</v>
      </c>
      <c r="I2" s="46"/>
      <c r="J2" s="46"/>
      <c r="K2" s="46"/>
      <c r="L2" s="207" t="s">
        <v>23</v>
      </c>
      <c r="M2" s="207" t="s">
        <v>50</v>
      </c>
      <c r="N2" s="46"/>
      <c r="P2" s="46"/>
      <c r="Q2" s="46"/>
      <c r="R2" s="46"/>
      <c r="T2" s="46"/>
      <c r="U2" s="46"/>
      <c r="V2" s="19"/>
      <c r="W2" s="19"/>
      <c r="X2" s="19"/>
      <c r="Y2" s="19"/>
      <c r="Z2" s="19"/>
    </row>
    <row r="3" spans="1:27" ht="33" customHeight="1" x14ac:dyDescent="0.35">
      <c r="A3" s="54" t="s">
        <v>65</v>
      </c>
      <c r="B3" s="46"/>
      <c r="C3" s="46"/>
      <c r="D3" s="46"/>
      <c r="E3" s="46"/>
      <c r="F3" s="46"/>
      <c r="G3" s="46"/>
      <c r="H3" s="206" t="s">
        <v>19</v>
      </c>
      <c r="I3" s="46"/>
      <c r="J3" s="46"/>
      <c r="K3" s="46"/>
      <c r="L3" s="208" t="s">
        <v>29</v>
      </c>
      <c r="M3" s="208" t="s">
        <v>47</v>
      </c>
      <c r="N3" s="46"/>
      <c r="O3" s="206" t="s">
        <v>3</v>
      </c>
      <c r="P3" s="46"/>
      <c r="Q3" s="46"/>
      <c r="R3" s="46"/>
      <c r="S3" s="205" t="s">
        <v>203</v>
      </c>
      <c r="T3" s="205"/>
      <c r="U3" s="46"/>
      <c r="V3" s="19"/>
      <c r="W3" s="19"/>
      <c r="X3" s="19"/>
      <c r="Y3" s="19"/>
      <c r="Z3" s="19"/>
    </row>
    <row r="4" spans="1:27" ht="24.75" customHeight="1" x14ac:dyDescent="0.35">
      <c r="A4" s="55" t="s">
        <v>170</v>
      </c>
      <c r="B4" s="54"/>
      <c r="C4" s="54"/>
      <c r="D4" s="54"/>
      <c r="E4" s="54"/>
      <c r="F4" s="54"/>
      <c r="G4" s="206" t="s">
        <v>57</v>
      </c>
      <c r="H4" s="206" t="s">
        <v>49</v>
      </c>
      <c r="I4" s="54"/>
      <c r="J4" s="54"/>
      <c r="K4" s="54"/>
      <c r="L4" s="207" t="s">
        <v>5</v>
      </c>
      <c r="M4" s="207" t="s">
        <v>204</v>
      </c>
      <c r="N4" s="204" t="s">
        <v>35</v>
      </c>
      <c r="O4" s="206" t="s">
        <v>14</v>
      </c>
      <c r="P4" s="54"/>
      <c r="Q4" s="54"/>
      <c r="R4" s="54"/>
      <c r="S4" s="205" t="s">
        <v>215</v>
      </c>
      <c r="T4" s="205"/>
      <c r="U4" s="54"/>
      <c r="V4" s="19"/>
      <c r="W4" s="19"/>
      <c r="X4" s="19"/>
      <c r="Y4" s="19"/>
      <c r="Z4" s="19"/>
    </row>
    <row r="5" spans="1:27" ht="24.75" customHeight="1" x14ac:dyDescent="0.35">
      <c r="A5" s="46" t="s">
        <v>197</v>
      </c>
      <c r="B5" s="55"/>
      <c r="C5" s="55"/>
      <c r="D5" s="55"/>
      <c r="E5" s="55"/>
      <c r="F5" s="55"/>
      <c r="G5" s="206" t="s">
        <v>42</v>
      </c>
      <c r="H5" s="206" t="s">
        <v>200</v>
      </c>
      <c r="I5" s="55"/>
      <c r="J5" s="55"/>
      <c r="K5" s="206" t="s">
        <v>6</v>
      </c>
      <c r="L5" s="207" t="s">
        <v>198</v>
      </c>
      <c r="M5" s="207" t="s">
        <v>27</v>
      </c>
      <c r="N5" s="204" t="s">
        <v>34</v>
      </c>
      <c r="O5" s="206" t="s">
        <v>63</v>
      </c>
      <c r="P5" s="55"/>
      <c r="Q5" s="55"/>
      <c r="R5" s="55"/>
      <c r="S5" s="205" t="s">
        <v>201</v>
      </c>
      <c r="T5" s="205"/>
      <c r="U5" s="55"/>
      <c r="V5" s="19"/>
      <c r="W5" s="205" t="s">
        <v>60</v>
      </c>
      <c r="X5" s="19"/>
      <c r="Y5" s="19"/>
      <c r="Z5" s="19"/>
    </row>
    <row r="6" spans="1:27" ht="24.75" customHeight="1" x14ac:dyDescent="0.35">
      <c r="B6" s="46"/>
      <c r="C6" s="46"/>
      <c r="D6" s="46"/>
      <c r="E6" s="46"/>
      <c r="F6" s="46"/>
      <c r="G6" s="206" t="s">
        <v>36</v>
      </c>
      <c r="H6" s="206" t="s">
        <v>199</v>
      </c>
      <c r="I6" s="46"/>
      <c r="J6" s="46"/>
      <c r="K6" s="204" t="s">
        <v>30</v>
      </c>
      <c r="L6" s="207" t="s">
        <v>11</v>
      </c>
      <c r="M6" s="207" t="s">
        <v>43</v>
      </c>
      <c r="N6" s="204" t="s">
        <v>4</v>
      </c>
      <c r="O6" s="206" t="s">
        <v>59</v>
      </c>
      <c r="P6" s="46"/>
      <c r="Q6" s="46"/>
      <c r="R6" s="46"/>
      <c r="S6" s="205" t="s">
        <v>52</v>
      </c>
      <c r="T6" s="205"/>
      <c r="U6" s="46"/>
      <c r="V6" s="19"/>
      <c r="W6" s="205" t="s">
        <v>48</v>
      </c>
      <c r="X6" s="19"/>
      <c r="Y6" s="19"/>
      <c r="Z6" s="205" t="s">
        <v>51</v>
      </c>
    </row>
    <row r="7" spans="1:27" ht="24.75" customHeight="1" x14ac:dyDescent="0.35">
      <c r="A7" s="46"/>
      <c r="B7" s="46"/>
      <c r="C7" s="46"/>
      <c r="D7" s="206" t="s">
        <v>209</v>
      </c>
      <c r="E7" s="46"/>
      <c r="F7" s="204" t="s">
        <v>212</v>
      </c>
      <c r="G7" s="204" t="s">
        <v>18</v>
      </c>
      <c r="H7" s="206" t="s">
        <v>62</v>
      </c>
      <c r="I7" s="46"/>
      <c r="J7" s="46"/>
      <c r="K7" s="204" t="s">
        <v>40</v>
      </c>
      <c r="L7" s="208" t="s">
        <v>15</v>
      </c>
      <c r="M7" s="207" t="s">
        <v>56</v>
      </c>
      <c r="N7" s="204" t="s">
        <v>21</v>
      </c>
      <c r="O7" s="204" t="s">
        <v>9</v>
      </c>
      <c r="P7" s="46"/>
      <c r="Q7" s="46"/>
      <c r="R7" s="205" t="s">
        <v>210</v>
      </c>
      <c r="S7" s="205" t="s">
        <v>16</v>
      </c>
      <c r="T7" s="205"/>
      <c r="U7" s="46"/>
      <c r="W7" s="205" t="s">
        <v>44</v>
      </c>
      <c r="Z7" s="205" t="s">
        <v>205</v>
      </c>
    </row>
    <row r="8" spans="1:27" ht="24.75" customHeight="1" x14ac:dyDescent="0.35">
      <c r="A8" s="46"/>
      <c r="B8" s="46"/>
      <c r="C8" s="46"/>
      <c r="D8" s="206" t="s">
        <v>207</v>
      </c>
      <c r="E8" s="46"/>
      <c r="F8" s="204" t="s">
        <v>54</v>
      </c>
      <c r="G8" s="204" t="s">
        <v>46</v>
      </c>
      <c r="H8" s="206" t="s">
        <v>2</v>
      </c>
      <c r="I8" s="46"/>
      <c r="J8" s="46"/>
      <c r="K8" s="204" t="s">
        <v>7</v>
      </c>
      <c r="L8" s="207" t="s">
        <v>8</v>
      </c>
      <c r="M8" s="208" t="s">
        <v>55</v>
      </c>
      <c r="N8" s="204" t="s">
        <v>61</v>
      </c>
      <c r="O8" s="204" t="s">
        <v>0</v>
      </c>
      <c r="P8" s="204" t="s">
        <v>1</v>
      </c>
      <c r="Q8" s="205" t="s">
        <v>10</v>
      </c>
      <c r="R8" s="205" t="s">
        <v>202</v>
      </c>
      <c r="S8" s="205" t="s">
        <v>26</v>
      </c>
      <c r="T8" s="205" t="s">
        <v>214</v>
      </c>
      <c r="U8" s="46"/>
      <c r="V8" s="205" t="s">
        <v>20</v>
      </c>
      <c r="W8" s="205" t="s">
        <v>39</v>
      </c>
      <c r="Y8" s="205" t="s">
        <v>211</v>
      </c>
      <c r="Z8" s="205" t="s">
        <v>41</v>
      </c>
    </row>
    <row r="9" spans="1:27" s="4" customFormat="1" ht="18" customHeight="1" thickBot="1" x14ac:dyDescent="0.35">
      <c r="A9" s="29" t="s">
        <v>17</v>
      </c>
      <c r="B9" s="3"/>
      <c r="C9" s="53" t="s">
        <v>68</v>
      </c>
      <c r="D9" s="47" t="s">
        <v>69</v>
      </c>
      <c r="E9" s="47" t="s">
        <v>70</v>
      </c>
      <c r="F9" s="47" t="s">
        <v>37</v>
      </c>
      <c r="G9" s="47" t="s">
        <v>71</v>
      </c>
      <c r="H9" s="47" t="s">
        <v>72</v>
      </c>
      <c r="I9" s="47" t="s">
        <v>73</v>
      </c>
      <c r="J9" s="47" t="s">
        <v>74</v>
      </c>
      <c r="K9" s="47" t="s">
        <v>75</v>
      </c>
      <c r="L9" s="209" t="s">
        <v>17</v>
      </c>
      <c r="M9" s="209"/>
      <c r="N9" s="47" t="s">
        <v>76</v>
      </c>
      <c r="O9" s="47" t="s">
        <v>25</v>
      </c>
      <c r="P9" s="47" t="s">
        <v>172</v>
      </c>
      <c r="Q9" s="47" t="s">
        <v>77</v>
      </c>
      <c r="R9" s="47" t="s">
        <v>31</v>
      </c>
      <c r="S9" s="47" t="s">
        <v>173</v>
      </c>
      <c r="T9" s="47" t="s">
        <v>213</v>
      </c>
      <c r="U9" s="47" t="s">
        <v>78</v>
      </c>
      <c r="V9" s="47" t="s">
        <v>79</v>
      </c>
      <c r="W9" s="47" t="s">
        <v>80</v>
      </c>
      <c r="X9" s="47" t="s">
        <v>81</v>
      </c>
      <c r="Y9" s="47" t="s">
        <v>33</v>
      </c>
      <c r="Z9" s="47" t="s">
        <v>82</v>
      </c>
    </row>
    <row r="10" spans="1:27" ht="23.5" customHeight="1" x14ac:dyDescent="0.35">
      <c r="A10" s="26" t="s">
        <v>66</v>
      </c>
      <c r="B10" s="43"/>
      <c r="C10" s="158" t="s">
        <v>171</v>
      </c>
      <c r="D10" s="159"/>
      <c r="E10" s="159"/>
      <c r="F10" s="159"/>
      <c r="G10" s="159"/>
      <c r="H10" s="159"/>
      <c r="I10" s="159"/>
      <c r="J10" s="159"/>
      <c r="K10" s="159"/>
      <c r="L10" s="210"/>
      <c r="M10" s="210"/>
      <c r="N10" s="159"/>
      <c r="O10" s="159"/>
      <c r="P10" s="159"/>
      <c r="Q10" s="159"/>
      <c r="R10" s="159"/>
      <c r="S10" s="159"/>
      <c r="T10" s="159"/>
      <c r="U10" s="159"/>
      <c r="V10" s="159"/>
      <c r="W10" s="140" t="s">
        <v>67</v>
      </c>
      <c r="X10" s="140"/>
      <c r="Y10" s="140"/>
      <c r="Z10" s="141"/>
    </row>
    <row r="11" spans="1:27" ht="13.5" customHeight="1" thickBot="1" x14ac:dyDescent="0.4">
      <c r="A11" s="28"/>
      <c r="B11" s="5"/>
      <c r="C11" s="160"/>
      <c r="D11" s="161"/>
      <c r="E11" s="161"/>
      <c r="F11" s="161"/>
      <c r="G11" s="161"/>
      <c r="H11" s="161"/>
      <c r="I11" s="161"/>
      <c r="J11" s="161"/>
      <c r="K11" s="161"/>
      <c r="L11" s="211"/>
      <c r="M11" s="211"/>
      <c r="N11" s="161"/>
      <c r="O11" s="161"/>
      <c r="P11" s="161"/>
      <c r="Q11" s="161"/>
      <c r="R11" s="161"/>
      <c r="S11" s="161"/>
      <c r="T11" s="161"/>
      <c r="U11" s="161"/>
      <c r="V11" s="161"/>
      <c r="W11" s="142"/>
      <c r="X11" s="142"/>
      <c r="Y11" s="142"/>
      <c r="Z11" s="143"/>
      <c r="AA11" s="37"/>
    </row>
    <row r="12" spans="1:27" ht="24.5" customHeight="1" x14ac:dyDescent="0.35">
      <c r="A12" s="29" t="s">
        <v>83</v>
      </c>
      <c r="B12" s="8" t="s">
        <v>84</v>
      </c>
      <c r="C12" s="229">
        <f>L12+(-9/24)</f>
        <v>0.33333333333333337</v>
      </c>
      <c r="D12" s="230">
        <f>L12+(-8/24)</f>
        <v>0.37500000000000006</v>
      </c>
      <c r="E12" s="230">
        <f>L12+(-7/24)</f>
        <v>0.41666666666666669</v>
      </c>
      <c r="F12" s="230">
        <f>L12+(-6/24)</f>
        <v>0.45833333333333337</v>
      </c>
      <c r="G12" s="230">
        <f>L12+(-5/24)</f>
        <v>0.5</v>
      </c>
      <c r="H12" s="230">
        <f>L12+(-4/24)</f>
        <v>0.54166666666666674</v>
      </c>
      <c r="I12" s="230">
        <f>L12+(-3/24)</f>
        <v>0.58333333333333337</v>
      </c>
      <c r="J12" s="230">
        <f>L12+(-2/24)</f>
        <v>0.625</v>
      </c>
      <c r="K12" s="230">
        <f>L12+(-1/24)</f>
        <v>0.66666666666666674</v>
      </c>
      <c r="L12" s="220">
        <v>0.70833333333333337</v>
      </c>
      <c r="M12" s="220"/>
      <c r="N12" s="151">
        <f>L12+(1/24)</f>
        <v>0.75</v>
      </c>
      <c r="O12" s="151">
        <f>L12+(2/24)</f>
        <v>0.79166666666666674</v>
      </c>
      <c r="P12" s="151">
        <f>L12+(2.5/24)</f>
        <v>0.8125</v>
      </c>
      <c r="Q12" s="151">
        <f>L12+(3/24)</f>
        <v>0.83333333333333337</v>
      </c>
      <c r="R12" s="151">
        <f>L12+(4/24)</f>
        <v>0.875</v>
      </c>
      <c r="S12" s="151">
        <f>L12+(4.5/24)</f>
        <v>0.89583333333333337</v>
      </c>
      <c r="T12" s="151">
        <f>L12+(4.75/24)</f>
        <v>0.90625</v>
      </c>
      <c r="U12" s="151">
        <f>L12+(5/24)</f>
        <v>0.91666666666666674</v>
      </c>
      <c r="V12" s="151">
        <f>L12+(6/24)</f>
        <v>0.95833333333333337</v>
      </c>
      <c r="W12" s="145">
        <f>L12+(7/24)</f>
        <v>1</v>
      </c>
      <c r="X12" s="145">
        <f>L12+(8/24)</f>
        <v>1.0416666666666667</v>
      </c>
      <c r="Y12" s="145">
        <f>L12+(9/24)</f>
        <v>1.0833333333333335</v>
      </c>
      <c r="Z12" s="231">
        <f>L12+(11/24)</f>
        <v>1.1666666666666667</v>
      </c>
    </row>
    <row r="13" spans="1:27" ht="18.5" customHeight="1" x14ac:dyDescent="0.35">
      <c r="A13" s="30"/>
      <c r="B13" s="10" t="s">
        <v>85</v>
      </c>
      <c r="C13" s="147"/>
      <c r="D13" s="148"/>
      <c r="E13" s="148"/>
      <c r="F13" s="148"/>
      <c r="G13" s="148"/>
      <c r="H13" s="148"/>
      <c r="I13" s="148"/>
      <c r="J13" s="148"/>
      <c r="K13" s="148"/>
      <c r="N13" s="149"/>
      <c r="O13" s="149"/>
      <c r="P13" s="149"/>
      <c r="Q13" s="149"/>
      <c r="R13" s="149"/>
      <c r="S13" s="149"/>
      <c r="T13" s="151"/>
      <c r="U13" s="149"/>
      <c r="V13" s="149"/>
      <c r="W13" s="138"/>
      <c r="X13" s="138"/>
      <c r="Y13" s="138"/>
      <c r="Z13" s="139"/>
      <c r="AA13" s="9"/>
    </row>
    <row r="14" spans="1:27" ht="20.149999999999999" customHeight="1" x14ac:dyDescent="0.35">
      <c r="A14" s="30"/>
      <c r="B14" s="22" t="s">
        <v>86</v>
      </c>
      <c r="C14" s="150"/>
      <c r="D14" s="149"/>
      <c r="E14" s="149"/>
      <c r="F14" s="149"/>
      <c r="G14" s="149"/>
      <c r="H14" s="149"/>
      <c r="I14" s="149"/>
      <c r="J14" s="149"/>
      <c r="K14" s="149"/>
      <c r="N14" s="149"/>
      <c r="O14" s="149"/>
      <c r="P14" s="149"/>
      <c r="Q14" s="149"/>
      <c r="R14" s="149"/>
      <c r="S14" s="151"/>
      <c r="T14" s="151"/>
      <c r="U14" s="149"/>
      <c r="V14" s="149"/>
      <c r="W14" s="138"/>
      <c r="X14" s="138"/>
      <c r="Y14" s="138"/>
      <c r="Z14" s="139"/>
    </row>
    <row r="15" spans="1:27" ht="22.5" customHeight="1" x14ac:dyDescent="0.35">
      <c r="A15" s="30"/>
      <c r="B15" s="56" t="s">
        <v>87</v>
      </c>
      <c r="C15" s="150"/>
      <c r="D15" s="149"/>
      <c r="E15" s="149"/>
      <c r="F15" s="149"/>
      <c r="G15" s="149"/>
      <c r="H15" s="149"/>
      <c r="I15" s="149"/>
      <c r="J15" s="149"/>
      <c r="K15" s="149"/>
      <c r="N15" s="149"/>
      <c r="O15" s="149"/>
      <c r="P15" s="149"/>
      <c r="Q15" s="149"/>
      <c r="R15" s="149"/>
      <c r="S15" s="151"/>
      <c r="T15" s="151"/>
      <c r="U15" s="149"/>
      <c r="V15" s="149"/>
      <c r="W15" s="138"/>
      <c r="X15" s="138"/>
      <c r="Y15" s="138"/>
      <c r="Z15" s="139"/>
    </row>
    <row r="16" spans="1:27" ht="15.5" customHeight="1" x14ac:dyDescent="0.35">
      <c r="A16" s="57" t="s">
        <v>88</v>
      </c>
      <c r="B16" s="62" t="s">
        <v>89</v>
      </c>
      <c r="C16" s="152">
        <f t="shared" ref="C16:C60" si="0">L16+(-9/24)</f>
        <v>0.39583333333333337</v>
      </c>
      <c r="D16" s="153">
        <f t="shared" ref="D16:D69" si="1">L16+(-8/24)</f>
        <v>0.43750000000000006</v>
      </c>
      <c r="E16" s="153">
        <f t="shared" ref="E16:E69" si="2">L16+(-7/24)</f>
        <v>0.47916666666666669</v>
      </c>
      <c r="F16" s="153">
        <f t="shared" ref="F16:F69" si="3">L16+(-6/24)</f>
        <v>0.52083333333333337</v>
      </c>
      <c r="G16" s="153">
        <f t="shared" ref="G16:G69" si="4">L16+(-5/24)</f>
        <v>0.5625</v>
      </c>
      <c r="H16" s="153">
        <f t="shared" ref="H16:H69" si="5">L16+(-4/24)</f>
        <v>0.60416666666666674</v>
      </c>
      <c r="I16" s="153">
        <f t="shared" ref="I16:I69" si="6">L16+(-3/24)</f>
        <v>0.64583333333333337</v>
      </c>
      <c r="J16" s="153">
        <f t="shared" ref="J16:J69" si="7">L16+(-2/24)</f>
        <v>0.6875</v>
      </c>
      <c r="K16" s="153">
        <f t="shared" ref="K16:K18" si="8">L16+(-1/24)</f>
        <v>0.72916666666666674</v>
      </c>
      <c r="L16" s="213">
        <v>0.77083333333333337</v>
      </c>
      <c r="M16" s="213"/>
      <c r="N16" s="154">
        <f t="shared" ref="N16:N18" si="9">L16+(1/24)</f>
        <v>0.8125</v>
      </c>
      <c r="O16" s="154">
        <f t="shared" ref="O16:O18" si="10">L16+(2/24)</f>
        <v>0.85416666666666674</v>
      </c>
      <c r="P16" s="154">
        <f t="shared" ref="P16" si="11">L16+(2.5/24)</f>
        <v>0.875</v>
      </c>
      <c r="Q16" s="154">
        <f t="shared" ref="Q16:Q18" si="12">L16+(3/24)</f>
        <v>0.89583333333333337</v>
      </c>
      <c r="R16" s="154">
        <f t="shared" ref="R16:R18" si="13">L16+(4/24)</f>
        <v>0.9375</v>
      </c>
      <c r="S16" s="154">
        <f>L16+(4.5/24)</f>
        <v>0.95833333333333337</v>
      </c>
      <c r="T16" s="154">
        <f t="shared" ref="T16:T18" si="14">L16+(4.75/24)</f>
        <v>0.96875</v>
      </c>
      <c r="U16" s="154">
        <f t="shared" ref="U16:U18" si="15">L16+(5/24)</f>
        <v>0.97916666666666674</v>
      </c>
      <c r="V16" s="134">
        <f t="shared" ref="V16:V18" si="16">L16+(6/24)</f>
        <v>1.0208333333333335</v>
      </c>
      <c r="W16" s="134">
        <f t="shared" ref="W16:W18" si="17">L16+(7/24)</f>
        <v>1.0625</v>
      </c>
      <c r="X16" s="134">
        <f t="shared" ref="X16:X18" si="18">L16+(8/24)</f>
        <v>1.1041666666666667</v>
      </c>
      <c r="Y16" s="134">
        <f t="shared" ref="Y16:Y18" si="19">L16+(9/24)</f>
        <v>1.1458333333333335</v>
      </c>
      <c r="Z16" s="135">
        <f t="shared" ref="Z16:Z18" si="20">L16+(11/24)</f>
        <v>1.2291666666666667</v>
      </c>
    </row>
    <row r="17" spans="1:28" ht="24" customHeight="1" x14ac:dyDescent="0.35">
      <c r="A17" s="59"/>
      <c r="B17" s="63" t="s">
        <v>90</v>
      </c>
      <c r="C17" s="155"/>
      <c r="D17" s="149"/>
      <c r="E17" s="151"/>
      <c r="F17" s="149"/>
      <c r="G17" s="149"/>
      <c r="H17" s="149"/>
      <c r="I17" s="149"/>
      <c r="J17" s="149"/>
      <c r="K17" s="149"/>
      <c r="N17" s="149"/>
      <c r="O17" s="149"/>
      <c r="P17" s="149"/>
      <c r="Q17" s="149"/>
      <c r="R17" s="149"/>
      <c r="S17" s="151"/>
      <c r="T17" s="151"/>
      <c r="U17" s="149"/>
      <c r="V17" s="138"/>
      <c r="W17" s="138"/>
      <c r="X17" s="138"/>
      <c r="Y17" s="138"/>
      <c r="Z17" s="139"/>
    </row>
    <row r="18" spans="1:28" ht="20.25" customHeight="1" x14ac:dyDescent="0.35">
      <c r="A18" s="29" t="s">
        <v>91</v>
      </c>
      <c r="B18" s="13" t="s">
        <v>92</v>
      </c>
      <c r="C18" s="152">
        <f t="shared" si="0"/>
        <v>0.42708333333333337</v>
      </c>
      <c r="D18" s="153">
        <f t="shared" si="1"/>
        <v>0.46875000000000006</v>
      </c>
      <c r="E18" s="153">
        <f t="shared" si="2"/>
        <v>0.51041666666666674</v>
      </c>
      <c r="F18" s="153">
        <f t="shared" si="3"/>
        <v>0.55208333333333337</v>
      </c>
      <c r="G18" s="153">
        <f t="shared" si="4"/>
        <v>0.59375</v>
      </c>
      <c r="H18" s="153">
        <f t="shared" si="5"/>
        <v>0.63541666666666674</v>
      </c>
      <c r="I18" s="153">
        <f t="shared" si="6"/>
        <v>0.67708333333333337</v>
      </c>
      <c r="J18" s="153">
        <f t="shared" si="7"/>
        <v>0.71875</v>
      </c>
      <c r="K18" s="153">
        <f t="shared" si="8"/>
        <v>0.76041666666666674</v>
      </c>
      <c r="L18" s="213">
        <v>0.80208333333333337</v>
      </c>
      <c r="M18" s="213"/>
      <c r="N18" s="154">
        <f t="shared" si="9"/>
        <v>0.84375</v>
      </c>
      <c r="O18" s="154">
        <f t="shared" si="10"/>
        <v>0.88541666666666674</v>
      </c>
      <c r="P18" s="154">
        <f>L18+(2.5/24)</f>
        <v>0.90625</v>
      </c>
      <c r="Q18" s="154">
        <f t="shared" si="12"/>
        <v>0.92708333333333337</v>
      </c>
      <c r="R18" s="154">
        <f t="shared" si="13"/>
        <v>0.96875</v>
      </c>
      <c r="S18" s="154">
        <f t="shared" ref="S18" si="21">L18+(4.5/24)</f>
        <v>0.98958333333333337</v>
      </c>
      <c r="T18" s="134">
        <f t="shared" si="14"/>
        <v>1</v>
      </c>
      <c r="U18" s="134">
        <f t="shared" si="15"/>
        <v>1.0104166666666667</v>
      </c>
      <c r="V18" s="134">
        <f t="shared" si="16"/>
        <v>1.0520833333333335</v>
      </c>
      <c r="W18" s="134">
        <f t="shared" si="17"/>
        <v>1.09375</v>
      </c>
      <c r="X18" s="134">
        <f t="shared" si="18"/>
        <v>1.1354166666666667</v>
      </c>
      <c r="Y18" s="134">
        <f t="shared" si="19"/>
        <v>1.1770833333333335</v>
      </c>
      <c r="Z18" s="135">
        <f t="shared" si="20"/>
        <v>1.2604166666666667</v>
      </c>
    </row>
    <row r="19" spans="1:28" ht="20.149999999999999" customHeight="1" thickBot="1" x14ac:dyDescent="0.4">
      <c r="A19" s="33"/>
      <c r="B19" s="61" t="s">
        <v>93</v>
      </c>
      <c r="C19" s="156"/>
      <c r="D19" s="157"/>
      <c r="E19" s="157"/>
      <c r="F19" s="157"/>
      <c r="G19" s="157"/>
      <c r="H19" s="157"/>
      <c r="I19" s="157"/>
      <c r="J19" s="157"/>
      <c r="K19" s="157"/>
      <c r="L19" s="211"/>
      <c r="M19" s="211"/>
      <c r="N19" s="157"/>
      <c r="O19" s="157"/>
      <c r="P19" s="157"/>
      <c r="Q19" s="157"/>
      <c r="R19" s="157"/>
      <c r="S19" s="157"/>
      <c r="T19" s="136"/>
      <c r="U19" s="136"/>
      <c r="V19" s="136"/>
      <c r="W19" s="136"/>
      <c r="X19" s="136"/>
      <c r="Y19" s="136"/>
      <c r="Z19" s="137"/>
    </row>
    <row r="20" spans="1:28" ht="20.149999999999999" customHeight="1" x14ac:dyDescent="0.35">
      <c r="A20" s="14"/>
      <c r="B20" s="12"/>
      <c r="C20" s="9"/>
      <c r="D20" s="7"/>
      <c r="E20" s="7"/>
      <c r="F20" s="16"/>
      <c r="G20" s="7"/>
      <c r="H20" s="7"/>
      <c r="I20" s="7"/>
      <c r="J20" s="7"/>
      <c r="K20" s="7"/>
      <c r="L20" s="164"/>
      <c r="M20" s="164"/>
      <c r="Q20" s="7"/>
    </row>
    <row r="21" spans="1:28" ht="16.5" customHeight="1" x14ac:dyDescent="0.35">
      <c r="A21" s="15"/>
      <c r="B21" s="1"/>
      <c r="C21" s="9"/>
      <c r="D21" s="7"/>
      <c r="E21" s="7"/>
      <c r="F21" s="16"/>
      <c r="G21" s="7"/>
      <c r="H21" s="7"/>
      <c r="I21" s="7"/>
      <c r="J21" s="7"/>
      <c r="K21" s="7"/>
      <c r="L21" s="164"/>
      <c r="M21" s="164"/>
      <c r="Q21" s="7"/>
    </row>
    <row r="22" spans="1:28" ht="20.149999999999999" customHeight="1" thickBot="1" x14ac:dyDescent="0.4">
      <c r="A22" s="17"/>
      <c r="B22" s="1"/>
      <c r="C22" s="53" t="s">
        <v>68</v>
      </c>
      <c r="D22" s="47" t="s">
        <v>69</v>
      </c>
      <c r="E22" s="47" t="s">
        <v>70</v>
      </c>
      <c r="F22" s="47" t="s">
        <v>37</v>
      </c>
      <c r="G22" s="47" t="s">
        <v>71</v>
      </c>
      <c r="H22" s="47" t="s">
        <v>72</v>
      </c>
      <c r="I22" s="47" t="s">
        <v>73</v>
      </c>
      <c r="J22" s="47" t="s">
        <v>74</v>
      </c>
      <c r="K22" s="47" t="s">
        <v>75</v>
      </c>
      <c r="L22" s="257" t="s">
        <v>17</v>
      </c>
      <c r="M22" s="257"/>
      <c r="N22" s="47" t="s">
        <v>76</v>
      </c>
      <c r="O22" s="47" t="s">
        <v>25</v>
      </c>
      <c r="P22" s="47" t="s">
        <v>172</v>
      </c>
      <c r="Q22" s="47" t="s">
        <v>77</v>
      </c>
      <c r="R22" s="47" t="s">
        <v>31</v>
      </c>
      <c r="S22" s="47" t="s">
        <v>173</v>
      </c>
      <c r="T22" s="47" t="s">
        <v>213</v>
      </c>
      <c r="U22" s="47" t="s">
        <v>78</v>
      </c>
      <c r="V22" s="47" t="s">
        <v>79</v>
      </c>
      <c r="W22" s="47" t="s">
        <v>80</v>
      </c>
      <c r="X22" s="47" t="s">
        <v>81</v>
      </c>
      <c r="Y22" s="47" t="s">
        <v>33</v>
      </c>
      <c r="Z22" s="47" t="s">
        <v>82</v>
      </c>
    </row>
    <row r="23" spans="1:28" ht="20.149999999999999" customHeight="1" x14ac:dyDescent="0.35">
      <c r="A23" s="26" t="s">
        <v>94</v>
      </c>
      <c r="B23" s="43"/>
      <c r="C23" s="202" t="s">
        <v>67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1"/>
      <c r="AA23" s="38" t="s">
        <v>174</v>
      </c>
      <c r="AB23" s="38"/>
    </row>
    <row r="24" spans="1:28" ht="20.149999999999999" customHeight="1" thickBot="1" x14ac:dyDescent="0.4">
      <c r="A24" s="28"/>
      <c r="B24" s="5"/>
      <c r="C24" s="203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3"/>
      <c r="AA24" s="38"/>
      <c r="AB24" s="38"/>
    </row>
    <row r="25" spans="1:28" ht="20.149999999999999" customHeight="1" x14ac:dyDescent="0.35">
      <c r="A25" s="65"/>
      <c r="B25" s="128" t="s">
        <v>163</v>
      </c>
      <c r="C25" s="144"/>
      <c r="D25" s="144"/>
      <c r="E25" s="144"/>
      <c r="F25" s="144"/>
      <c r="G25" s="144"/>
      <c r="H25" s="144"/>
      <c r="I25" s="144"/>
      <c r="J25" s="144"/>
      <c r="K25" s="144"/>
      <c r="N25" s="138"/>
      <c r="O25" s="138"/>
      <c r="P25" s="138"/>
      <c r="Q25" s="138"/>
      <c r="R25" s="138"/>
      <c r="S25" s="138"/>
      <c r="T25" s="145"/>
      <c r="U25" s="138"/>
      <c r="V25" s="138"/>
      <c r="W25" s="138"/>
      <c r="X25" s="138"/>
      <c r="Y25" s="138"/>
      <c r="Z25" s="166"/>
    </row>
    <row r="26" spans="1:28" ht="20.149999999999999" customHeight="1" x14ac:dyDescent="0.35">
      <c r="A26" s="66" t="s">
        <v>96</v>
      </c>
      <c r="B26" s="70" t="s">
        <v>97</v>
      </c>
      <c r="C26" s="167">
        <f t="shared" si="0"/>
        <v>2.0833333333333315E-2</v>
      </c>
      <c r="D26" s="167">
        <f t="shared" si="1"/>
        <v>6.25E-2</v>
      </c>
      <c r="E26" s="167">
        <f t="shared" si="2"/>
        <v>0.10416666666666663</v>
      </c>
      <c r="F26" s="167">
        <f t="shared" si="3"/>
        <v>0.14583333333333331</v>
      </c>
      <c r="G26" s="167">
        <f t="shared" si="4"/>
        <v>0.18749999999999997</v>
      </c>
      <c r="H26" s="167">
        <f t="shared" si="5"/>
        <v>0.22916666666666666</v>
      </c>
      <c r="I26" s="167">
        <f t="shared" si="6"/>
        <v>0.27083333333333331</v>
      </c>
      <c r="J26" s="167">
        <f t="shared" si="7"/>
        <v>0.3125</v>
      </c>
      <c r="K26" s="167">
        <f>L26+(-1/24)</f>
        <v>0.35416666666666663</v>
      </c>
      <c r="L26" s="214">
        <v>0.39583333333333331</v>
      </c>
      <c r="M26" s="214"/>
      <c r="N26" s="168">
        <f t="shared" ref="N26:N77" si="22">L26+(1/24)</f>
        <v>0.4375</v>
      </c>
      <c r="O26" s="168">
        <f t="shared" ref="O26:O77" si="23">L26+(2/24)</f>
        <v>0.47916666666666663</v>
      </c>
      <c r="P26" s="169">
        <f t="shared" ref="P26:P83" si="24">L26+(2.5/24)</f>
        <v>0.5</v>
      </c>
      <c r="Q26" s="168">
        <f t="shared" ref="Q26:Q77" si="25">L26+(3/24)</f>
        <v>0.52083333333333326</v>
      </c>
      <c r="R26" s="168">
        <f t="shared" ref="R26:R77" si="26">L26+(4/24)</f>
        <v>0.5625</v>
      </c>
      <c r="S26" s="168">
        <f t="shared" ref="S26:S77" si="27">L26+(4.5/24)</f>
        <v>0.58333333333333326</v>
      </c>
      <c r="T26" s="145">
        <f t="shared" ref="T25:T32" si="28">L26+(4.75/24)</f>
        <v>0.59375</v>
      </c>
      <c r="U26" s="168">
        <f t="shared" ref="U26:U77" si="29">L26+(5/24)</f>
        <v>0.60416666666666663</v>
      </c>
      <c r="V26" s="168">
        <f t="shared" ref="V26:V77" si="30">L26+(6/24)</f>
        <v>0.64583333333333326</v>
      </c>
      <c r="W26" s="168">
        <f t="shared" ref="W26:W77" si="31">L26+(7/24)</f>
        <v>0.6875</v>
      </c>
      <c r="X26" s="168">
        <f t="shared" ref="X26:X77" si="32">L26+(8/24)</f>
        <v>0.72916666666666663</v>
      </c>
      <c r="Y26" s="168">
        <f t="shared" ref="Y26:Y77" si="33">L26+(9/24)</f>
        <v>0.77083333333333326</v>
      </c>
      <c r="Z26" s="170">
        <f t="shared" ref="Z26:Z77" si="34">L26+(11/24)</f>
        <v>0.85416666666666663</v>
      </c>
    </row>
    <row r="27" spans="1:28" ht="20.149999999999999" customHeight="1" x14ac:dyDescent="0.35">
      <c r="A27" s="71" t="s">
        <v>98</v>
      </c>
      <c r="B27" s="72" t="s">
        <v>99</v>
      </c>
      <c r="C27" s="181">
        <f t="shared" si="0"/>
        <v>6.25E-2</v>
      </c>
      <c r="D27" s="146">
        <f t="shared" si="1"/>
        <v>0.10416666666666669</v>
      </c>
      <c r="E27" s="146">
        <f t="shared" si="2"/>
        <v>0.14583333333333331</v>
      </c>
      <c r="F27" s="146">
        <f t="shared" si="3"/>
        <v>0.1875</v>
      </c>
      <c r="G27" s="146">
        <f t="shared" si="4"/>
        <v>0.22916666666666666</v>
      </c>
      <c r="H27" s="146">
        <f t="shared" si="5"/>
        <v>0.27083333333333337</v>
      </c>
      <c r="I27" s="146">
        <f t="shared" si="6"/>
        <v>0.3125</v>
      </c>
      <c r="J27" s="146">
        <f t="shared" si="7"/>
        <v>0.35416666666666669</v>
      </c>
      <c r="K27" s="146">
        <f>L27+(-1/24)</f>
        <v>0.39583333333333331</v>
      </c>
      <c r="L27" s="213">
        <v>0.4375</v>
      </c>
      <c r="M27" s="213"/>
      <c r="N27" s="134">
        <f t="shared" si="22"/>
        <v>0.47916666666666669</v>
      </c>
      <c r="O27" s="134">
        <f t="shared" si="23"/>
        <v>0.52083333333333337</v>
      </c>
      <c r="P27" s="173">
        <f t="shared" si="24"/>
        <v>0.54166666666666663</v>
      </c>
      <c r="Q27" s="134">
        <f t="shared" si="25"/>
        <v>0.5625</v>
      </c>
      <c r="R27" s="134">
        <f t="shared" si="26"/>
        <v>0.60416666666666663</v>
      </c>
      <c r="S27" s="134">
        <f t="shared" si="27"/>
        <v>0.625</v>
      </c>
      <c r="T27" s="134">
        <f t="shared" si="28"/>
        <v>0.63541666666666663</v>
      </c>
      <c r="U27" s="134">
        <f t="shared" si="29"/>
        <v>0.64583333333333337</v>
      </c>
      <c r="V27" s="134">
        <f t="shared" si="30"/>
        <v>0.6875</v>
      </c>
      <c r="W27" s="134">
        <f t="shared" si="31"/>
        <v>0.72916666666666674</v>
      </c>
      <c r="X27" s="134">
        <f t="shared" si="32"/>
        <v>0.77083333333333326</v>
      </c>
      <c r="Y27" s="134">
        <f t="shared" si="33"/>
        <v>0.8125</v>
      </c>
      <c r="Z27" s="174">
        <f t="shared" si="34"/>
        <v>0.89583333333333326</v>
      </c>
    </row>
    <row r="28" spans="1:28" ht="20.149999999999999" customHeight="1" x14ac:dyDescent="0.35">
      <c r="A28" s="73"/>
      <c r="B28" s="74" t="s">
        <v>100</v>
      </c>
      <c r="C28" s="182"/>
      <c r="D28" s="138"/>
      <c r="E28" s="138"/>
      <c r="F28" s="138"/>
      <c r="G28" s="138"/>
      <c r="H28" s="138"/>
      <c r="I28" s="138"/>
      <c r="J28" s="138"/>
      <c r="K28" s="138"/>
      <c r="N28" s="138"/>
      <c r="O28" s="138"/>
      <c r="P28" s="138"/>
      <c r="Q28" s="138"/>
      <c r="R28" s="138"/>
      <c r="S28" s="138"/>
      <c r="T28" s="145"/>
      <c r="U28" s="138"/>
      <c r="V28" s="138"/>
      <c r="W28" s="138"/>
      <c r="X28" s="138"/>
      <c r="Y28" s="138"/>
      <c r="Z28" s="166"/>
    </row>
    <row r="29" spans="1:28" ht="20.149999999999999" customHeight="1" x14ac:dyDescent="0.35">
      <c r="A29" s="73"/>
      <c r="B29" s="75" t="s">
        <v>101</v>
      </c>
      <c r="C29" s="182"/>
      <c r="D29" s="138"/>
      <c r="E29" s="138"/>
      <c r="F29" s="138"/>
      <c r="G29" s="138"/>
      <c r="H29" s="138"/>
      <c r="I29" s="138"/>
      <c r="J29" s="138"/>
      <c r="K29" s="138"/>
      <c r="N29" s="138"/>
      <c r="O29" s="138"/>
      <c r="P29" s="138"/>
      <c r="Q29" s="138"/>
      <c r="R29" s="138"/>
      <c r="S29" s="138"/>
      <c r="T29" s="145"/>
      <c r="U29" s="138"/>
      <c r="V29" s="138"/>
      <c r="W29" s="138"/>
      <c r="X29" s="138"/>
      <c r="Y29" s="138"/>
      <c r="Z29" s="166"/>
    </row>
    <row r="30" spans="1:28" ht="19.5" customHeight="1" x14ac:dyDescent="0.35">
      <c r="A30" s="76"/>
      <c r="B30" s="77"/>
      <c r="C30" s="183"/>
      <c r="D30" s="175"/>
      <c r="E30" s="175"/>
      <c r="F30" s="175"/>
      <c r="G30" s="175"/>
      <c r="H30" s="175"/>
      <c r="I30" s="175"/>
      <c r="J30" s="175"/>
      <c r="K30" s="175"/>
      <c r="L30" s="216"/>
      <c r="M30" s="216"/>
      <c r="N30" s="175"/>
      <c r="O30" s="175"/>
      <c r="P30" s="175"/>
      <c r="Q30" s="175"/>
      <c r="R30" s="175"/>
      <c r="S30" s="175"/>
      <c r="T30" s="168"/>
      <c r="U30" s="175"/>
      <c r="V30" s="175"/>
      <c r="W30" s="175"/>
      <c r="X30" s="175"/>
      <c r="Y30" s="175"/>
      <c r="Z30" s="176"/>
    </row>
    <row r="31" spans="1:28" ht="18" customHeight="1" x14ac:dyDescent="0.35">
      <c r="A31" s="78" t="s">
        <v>102</v>
      </c>
      <c r="B31" s="79" t="s">
        <v>103</v>
      </c>
      <c r="C31" s="184">
        <f t="shared" si="0"/>
        <v>0.10416666666666669</v>
      </c>
      <c r="D31" s="177">
        <f t="shared" si="1"/>
        <v>0.14583333333333337</v>
      </c>
      <c r="E31" s="177">
        <f t="shared" si="2"/>
        <v>0.1875</v>
      </c>
      <c r="F31" s="177">
        <f t="shared" si="3"/>
        <v>0.22916666666666669</v>
      </c>
      <c r="G31" s="177">
        <f t="shared" si="4"/>
        <v>0.27083333333333337</v>
      </c>
      <c r="H31" s="177">
        <f t="shared" si="5"/>
        <v>0.3125</v>
      </c>
      <c r="I31" s="177">
        <f t="shared" si="6"/>
        <v>0.35416666666666669</v>
      </c>
      <c r="J31" s="177">
        <f t="shared" si="7"/>
        <v>0.39583333333333337</v>
      </c>
      <c r="K31" s="177">
        <f>L31+(-1/24)</f>
        <v>0.4375</v>
      </c>
      <c r="L31" s="217">
        <v>0.47916666666666669</v>
      </c>
      <c r="M31" s="217"/>
      <c r="N31" s="178">
        <f t="shared" si="22"/>
        <v>0.52083333333333337</v>
      </c>
      <c r="O31" s="178">
        <f t="shared" si="23"/>
        <v>0.5625</v>
      </c>
      <c r="P31" s="179">
        <f t="shared" si="24"/>
        <v>0.58333333333333337</v>
      </c>
      <c r="Q31" s="178">
        <f t="shared" si="25"/>
        <v>0.60416666666666674</v>
      </c>
      <c r="R31" s="178">
        <f t="shared" si="26"/>
        <v>0.64583333333333337</v>
      </c>
      <c r="S31" s="178">
        <f t="shared" si="27"/>
        <v>0.66666666666666674</v>
      </c>
      <c r="T31" s="168">
        <f t="shared" si="28"/>
        <v>0.67708333333333337</v>
      </c>
      <c r="U31" s="178">
        <f t="shared" si="29"/>
        <v>0.6875</v>
      </c>
      <c r="V31" s="178">
        <f t="shared" si="30"/>
        <v>0.72916666666666674</v>
      </c>
      <c r="W31" s="178">
        <f t="shared" si="31"/>
        <v>0.77083333333333337</v>
      </c>
      <c r="X31" s="178">
        <f t="shared" si="32"/>
        <v>0.8125</v>
      </c>
      <c r="Y31" s="178">
        <f t="shared" si="33"/>
        <v>0.85416666666666674</v>
      </c>
      <c r="Z31" s="180">
        <f t="shared" si="34"/>
        <v>0.9375</v>
      </c>
    </row>
    <row r="32" spans="1:28" x14ac:dyDescent="0.35">
      <c r="A32" s="80" t="s">
        <v>104</v>
      </c>
      <c r="B32" s="72" t="s">
        <v>155</v>
      </c>
      <c r="C32" s="181">
        <f t="shared" si="0"/>
        <v>0.11458333333333331</v>
      </c>
      <c r="D32" s="146">
        <f t="shared" si="1"/>
        <v>0.15625</v>
      </c>
      <c r="E32" s="146">
        <f t="shared" si="2"/>
        <v>0.19791666666666663</v>
      </c>
      <c r="F32" s="146">
        <f t="shared" si="3"/>
        <v>0.23958333333333331</v>
      </c>
      <c r="G32" s="146">
        <f t="shared" si="4"/>
        <v>0.28125</v>
      </c>
      <c r="H32" s="146">
        <f t="shared" si="5"/>
        <v>0.32291666666666663</v>
      </c>
      <c r="I32" s="146">
        <f t="shared" si="6"/>
        <v>0.36458333333333331</v>
      </c>
      <c r="J32" s="146">
        <f t="shared" si="7"/>
        <v>0.40625</v>
      </c>
      <c r="K32" s="146">
        <f>L32+(-1/24)</f>
        <v>0.44791666666666663</v>
      </c>
      <c r="L32" s="213">
        <v>0.48958333333333331</v>
      </c>
      <c r="M32" s="213"/>
      <c r="N32" s="134">
        <f t="shared" si="22"/>
        <v>0.53125</v>
      </c>
      <c r="O32" s="134">
        <f t="shared" si="23"/>
        <v>0.57291666666666663</v>
      </c>
      <c r="P32" s="173">
        <f t="shared" si="24"/>
        <v>0.59375</v>
      </c>
      <c r="Q32" s="134">
        <f t="shared" si="25"/>
        <v>0.61458333333333326</v>
      </c>
      <c r="R32" s="134">
        <f t="shared" si="26"/>
        <v>0.65625</v>
      </c>
      <c r="S32" s="134">
        <f t="shared" si="27"/>
        <v>0.67708333333333326</v>
      </c>
      <c r="T32" s="145">
        <f t="shared" si="28"/>
        <v>0.6875</v>
      </c>
      <c r="U32" s="134">
        <f t="shared" si="29"/>
        <v>0.69791666666666663</v>
      </c>
      <c r="V32" s="134">
        <f t="shared" si="30"/>
        <v>0.73958333333333326</v>
      </c>
      <c r="W32" s="134">
        <f t="shared" si="31"/>
        <v>0.78125</v>
      </c>
      <c r="X32" s="134">
        <f t="shared" si="32"/>
        <v>0.82291666666666663</v>
      </c>
      <c r="Y32" s="134">
        <f t="shared" si="33"/>
        <v>0.86458333333333326</v>
      </c>
      <c r="Z32" s="174">
        <f t="shared" si="34"/>
        <v>0.94791666666666663</v>
      </c>
    </row>
    <row r="33" spans="1:28" ht="19.5" customHeight="1" x14ac:dyDescent="0.35">
      <c r="A33" s="81"/>
      <c r="B33" s="82" t="s">
        <v>156</v>
      </c>
      <c r="C33" s="182"/>
      <c r="D33" s="138"/>
      <c r="E33" s="138"/>
      <c r="F33" s="138"/>
      <c r="G33" s="138"/>
      <c r="H33" s="138"/>
      <c r="I33" s="138"/>
      <c r="J33" s="138"/>
      <c r="K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66"/>
    </row>
    <row r="34" spans="1:28" ht="15.75" customHeight="1" x14ac:dyDescent="0.35">
      <c r="A34" s="81"/>
      <c r="B34" s="74" t="s">
        <v>191</v>
      </c>
      <c r="C34" s="182"/>
      <c r="D34" s="138"/>
      <c r="E34" s="138"/>
      <c r="F34" s="138"/>
      <c r="G34" s="138"/>
      <c r="H34" s="138"/>
      <c r="I34" s="138"/>
      <c r="J34" s="138"/>
      <c r="K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66"/>
    </row>
    <row r="35" spans="1:28" ht="21.5" customHeight="1" x14ac:dyDescent="0.35">
      <c r="A35" s="81"/>
      <c r="B35" s="224" t="s">
        <v>12</v>
      </c>
      <c r="C35" s="182"/>
      <c r="D35" s="138"/>
      <c r="E35" s="138"/>
      <c r="F35" s="138"/>
      <c r="G35" s="138"/>
      <c r="H35" s="138"/>
      <c r="I35" s="138"/>
      <c r="J35" s="138"/>
      <c r="K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66"/>
    </row>
    <row r="36" spans="1:28" ht="30.5" customHeight="1" x14ac:dyDescent="0.35">
      <c r="A36" s="81"/>
      <c r="B36" s="74" t="s">
        <v>192</v>
      </c>
      <c r="C36" s="182"/>
      <c r="D36" s="138"/>
      <c r="E36" s="138"/>
      <c r="F36" s="138"/>
      <c r="G36" s="138"/>
      <c r="H36" s="138"/>
      <c r="I36" s="138"/>
      <c r="J36" s="138"/>
      <c r="K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66"/>
    </row>
    <row r="37" spans="1:28" ht="32" customHeight="1" x14ac:dyDescent="0.35">
      <c r="A37" s="81"/>
      <c r="B37" s="224" t="s">
        <v>53</v>
      </c>
      <c r="C37" s="182"/>
      <c r="D37" s="138"/>
      <c r="E37" s="138"/>
      <c r="F37" s="138"/>
      <c r="G37" s="138"/>
      <c r="H37" s="138"/>
      <c r="I37" s="138"/>
      <c r="J37" s="138"/>
      <c r="K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66"/>
    </row>
    <row r="38" spans="1:28" ht="21.5" customHeight="1" x14ac:dyDescent="0.35">
      <c r="A38" s="81"/>
      <c r="B38" s="74" t="s">
        <v>193</v>
      </c>
      <c r="C38" s="182"/>
      <c r="D38" s="138"/>
      <c r="E38" s="138"/>
      <c r="F38" s="138"/>
      <c r="G38" s="138"/>
      <c r="H38" s="138"/>
      <c r="I38" s="138"/>
      <c r="J38" s="138"/>
      <c r="K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66"/>
    </row>
    <row r="39" spans="1:28" ht="31" customHeight="1" x14ac:dyDescent="0.35">
      <c r="A39" s="81"/>
      <c r="B39" s="224" t="s">
        <v>38</v>
      </c>
      <c r="C39" s="182"/>
      <c r="D39" s="138"/>
      <c r="E39" s="138"/>
      <c r="F39" s="138"/>
      <c r="G39" s="138"/>
      <c r="H39" s="138"/>
      <c r="I39" s="138"/>
      <c r="J39" s="138"/>
      <c r="K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66"/>
    </row>
    <row r="40" spans="1:28" ht="21.5" customHeight="1" x14ac:dyDescent="0.35">
      <c r="A40" s="81"/>
      <c r="B40" s="74" t="s">
        <v>194</v>
      </c>
      <c r="C40" s="182"/>
      <c r="D40" s="138"/>
      <c r="E40" s="138"/>
      <c r="F40" s="138"/>
      <c r="G40" s="138"/>
      <c r="H40" s="138"/>
      <c r="I40" s="138"/>
      <c r="J40" s="138"/>
      <c r="K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66"/>
    </row>
    <row r="41" spans="1:28" ht="21.5" customHeight="1" x14ac:dyDescent="0.35">
      <c r="A41" s="81"/>
      <c r="B41" s="224" t="s">
        <v>22</v>
      </c>
      <c r="C41" s="182"/>
      <c r="D41" s="138"/>
      <c r="E41" s="138"/>
      <c r="F41" s="138"/>
      <c r="G41" s="138"/>
      <c r="H41" s="138"/>
      <c r="I41" s="138"/>
      <c r="J41" s="138"/>
      <c r="K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66"/>
    </row>
    <row r="42" spans="1:28" ht="21.5" customHeight="1" x14ac:dyDescent="0.35">
      <c r="A42" s="81"/>
      <c r="B42" s="74" t="s">
        <v>195</v>
      </c>
      <c r="C42" s="182"/>
      <c r="D42" s="138"/>
      <c r="E42" s="138"/>
      <c r="F42" s="138"/>
      <c r="G42" s="138"/>
      <c r="H42" s="138"/>
      <c r="I42" s="138"/>
      <c r="J42" s="138"/>
      <c r="K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66"/>
    </row>
    <row r="43" spans="1:28" ht="59" customHeight="1" x14ac:dyDescent="0.35">
      <c r="A43" s="83"/>
      <c r="B43" s="224" t="s">
        <v>24</v>
      </c>
      <c r="C43" s="183"/>
      <c r="D43" s="175"/>
      <c r="E43" s="175"/>
      <c r="F43" s="175"/>
      <c r="G43" s="175"/>
      <c r="H43" s="175"/>
      <c r="I43" s="175"/>
      <c r="J43" s="175"/>
      <c r="K43" s="175"/>
      <c r="L43" s="216"/>
      <c r="M43" s="216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6"/>
    </row>
    <row r="44" spans="1:28" ht="21.5" customHeight="1" x14ac:dyDescent="0.35">
      <c r="A44" s="84" t="s">
        <v>105</v>
      </c>
      <c r="B44" s="85" t="s">
        <v>157</v>
      </c>
      <c r="C44" s="181">
        <f t="shared" si="0"/>
        <v>0.16666666666666663</v>
      </c>
      <c r="D44" s="146">
        <f t="shared" si="1"/>
        <v>0.20833333333333331</v>
      </c>
      <c r="E44" s="146">
        <f t="shared" si="2"/>
        <v>0.24999999999999994</v>
      </c>
      <c r="F44" s="146">
        <f t="shared" si="3"/>
        <v>0.29166666666666663</v>
      </c>
      <c r="G44" s="146">
        <f t="shared" si="4"/>
        <v>0.33333333333333326</v>
      </c>
      <c r="H44" s="146">
        <f t="shared" si="5"/>
        <v>0.375</v>
      </c>
      <c r="I44" s="146">
        <f t="shared" si="6"/>
        <v>0.41666666666666663</v>
      </c>
      <c r="J44" s="146">
        <f t="shared" si="7"/>
        <v>0.45833333333333331</v>
      </c>
      <c r="K44" s="146">
        <f>L44+(-1/24)</f>
        <v>0.49999999999999994</v>
      </c>
      <c r="L44" s="213">
        <v>0.54166666666666663</v>
      </c>
      <c r="M44" s="213"/>
      <c r="N44" s="134">
        <f t="shared" si="22"/>
        <v>0.58333333333333326</v>
      </c>
      <c r="O44" s="134">
        <f t="shared" si="23"/>
        <v>0.625</v>
      </c>
      <c r="P44" s="173">
        <f t="shared" si="24"/>
        <v>0.64583333333333326</v>
      </c>
      <c r="Q44" s="134">
        <f t="shared" si="25"/>
        <v>0.66666666666666663</v>
      </c>
      <c r="R44" s="134">
        <f t="shared" si="26"/>
        <v>0.70833333333333326</v>
      </c>
      <c r="S44" s="134">
        <f t="shared" si="27"/>
        <v>0.72916666666666663</v>
      </c>
      <c r="T44" s="134">
        <f>L44+(4.75/24)</f>
        <v>0.73958333333333326</v>
      </c>
      <c r="U44" s="134">
        <f t="shared" si="29"/>
        <v>0.75</v>
      </c>
      <c r="V44" s="134">
        <f t="shared" si="30"/>
        <v>0.79166666666666663</v>
      </c>
      <c r="W44" s="134">
        <f t="shared" si="31"/>
        <v>0.83333333333333326</v>
      </c>
      <c r="X44" s="134">
        <f t="shared" si="32"/>
        <v>0.875</v>
      </c>
      <c r="Y44" s="134">
        <f t="shared" si="33"/>
        <v>0.91666666666666663</v>
      </c>
      <c r="Z44" s="187">
        <f t="shared" si="34"/>
        <v>1</v>
      </c>
    </row>
    <row r="45" spans="1:28" ht="33" customHeight="1" x14ac:dyDescent="0.35">
      <c r="A45" s="86"/>
      <c r="B45" s="87"/>
      <c r="C45" s="183"/>
      <c r="D45" s="175"/>
      <c r="E45" s="175"/>
      <c r="F45" s="175"/>
      <c r="G45" s="175"/>
      <c r="H45" s="175"/>
      <c r="I45" s="175"/>
      <c r="J45" s="175"/>
      <c r="K45" s="175"/>
      <c r="L45" s="216"/>
      <c r="M45" s="216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90"/>
    </row>
    <row r="46" spans="1:28" ht="14.5" customHeight="1" x14ac:dyDescent="0.35">
      <c r="A46" s="88" t="s">
        <v>106</v>
      </c>
      <c r="B46" s="72" t="s">
        <v>107</v>
      </c>
      <c r="C46" s="181">
        <f t="shared" si="0"/>
        <v>0.27083333333333337</v>
      </c>
      <c r="D46" s="146">
        <f t="shared" si="1"/>
        <v>0.31250000000000006</v>
      </c>
      <c r="E46" s="146">
        <f t="shared" si="2"/>
        <v>0.35416666666666669</v>
      </c>
      <c r="F46" s="146">
        <f t="shared" si="3"/>
        <v>0.39583333333333337</v>
      </c>
      <c r="G46" s="146">
        <f t="shared" si="4"/>
        <v>0.4375</v>
      </c>
      <c r="H46" s="146">
        <f t="shared" si="5"/>
        <v>0.47916666666666674</v>
      </c>
      <c r="I46" s="146">
        <f t="shared" si="6"/>
        <v>0.52083333333333337</v>
      </c>
      <c r="J46" s="146">
        <f t="shared" si="7"/>
        <v>0.5625</v>
      </c>
      <c r="K46" s="146">
        <f>L46+(-1/24)</f>
        <v>0.60416666666666674</v>
      </c>
      <c r="L46" s="213">
        <v>0.64583333333333337</v>
      </c>
      <c r="M46" s="213"/>
      <c r="N46" s="134">
        <f t="shared" si="22"/>
        <v>0.6875</v>
      </c>
      <c r="O46" s="134">
        <f t="shared" si="23"/>
        <v>0.72916666666666674</v>
      </c>
      <c r="P46" s="173">
        <f t="shared" si="24"/>
        <v>0.75</v>
      </c>
      <c r="Q46" s="134">
        <f t="shared" si="25"/>
        <v>0.77083333333333337</v>
      </c>
      <c r="R46" s="134">
        <f t="shared" si="26"/>
        <v>0.8125</v>
      </c>
      <c r="S46" s="134">
        <f t="shared" si="27"/>
        <v>0.83333333333333337</v>
      </c>
      <c r="T46" s="134">
        <f>L46+(4.75/24)</f>
        <v>0.84375</v>
      </c>
      <c r="U46" s="134">
        <f t="shared" si="29"/>
        <v>0.85416666666666674</v>
      </c>
      <c r="V46" s="134">
        <f t="shared" si="30"/>
        <v>0.89583333333333337</v>
      </c>
      <c r="W46" s="134">
        <f t="shared" si="31"/>
        <v>0.9375</v>
      </c>
      <c r="X46" s="134">
        <f t="shared" si="32"/>
        <v>0.97916666666666674</v>
      </c>
      <c r="Y46" s="133">
        <f t="shared" si="33"/>
        <v>1.0208333333333335</v>
      </c>
      <c r="Z46" s="187">
        <f t="shared" si="34"/>
        <v>1.1041666666666667</v>
      </c>
      <c r="AA46" s="38" t="s">
        <v>174</v>
      </c>
      <c r="AB46" s="38"/>
    </row>
    <row r="47" spans="1:28" ht="22" customHeight="1" x14ac:dyDescent="0.35">
      <c r="A47" s="89"/>
      <c r="B47" s="74" t="s">
        <v>108</v>
      </c>
      <c r="C47" s="182"/>
      <c r="D47" s="138"/>
      <c r="E47" s="138"/>
      <c r="F47" s="138"/>
      <c r="G47" s="138"/>
      <c r="H47" s="138"/>
      <c r="I47" s="138"/>
      <c r="J47" s="138"/>
      <c r="K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39"/>
      <c r="Z47" s="188"/>
      <c r="AA47" s="38"/>
      <c r="AB47" s="38"/>
    </row>
    <row r="48" spans="1:28" x14ac:dyDescent="0.35">
      <c r="A48" s="90"/>
      <c r="B48" s="91" t="s">
        <v>109</v>
      </c>
      <c r="C48" s="182"/>
      <c r="D48" s="138"/>
      <c r="E48" s="138"/>
      <c r="F48" s="138"/>
      <c r="G48" s="138"/>
      <c r="H48" s="138"/>
      <c r="I48" s="138"/>
      <c r="J48" s="138"/>
      <c r="K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39"/>
      <c r="Z48" s="188"/>
    </row>
    <row r="49" spans="1:26" x14ac:dyDescent="0.35">
      <c r="A49" s="92"/>
      <c r="B49" s="93"/>
      <c r="C49" s="183"/>
      <c r="D49" s="175"/>
      <c r="E49" s="175"/>
      <c r="F49" s="175"/>
      <c r="G49" s="175"/>
      <c r="H49" s="175"/>
      <c r="I49" s="175"/>
      <c r="J49" s="175"/>
      <c r="K49" s="175"/>
      <c r="L49" s="216"/>
      <c r="M49" s="216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89"/>
      <c r="Z49" s="190"/>
    </row>
    <row r="50" spans="1:26" x14ac:dyDescent="0.35">
      <c r="A50" s="88" t="s">
        <v>110</v>
      </c>
      <c r="B50" s="72" t="s">
        <v>111</v>
      </c>
      <c r="C50" s="181">
        <f t="shared" si="0"/>
        <v>0.30208333333333337</v>
      </c>
      <c r="D50" s="146">
        <f t="shared" si="1"/>
        <v>0.34375000000000006</v>
      </c>
      <c r="E50" s="146">
        <f t="shared" si="2"/>
        <v>0.38541666666666669</v>
      </c>
      <c r="F50" s="146">
        <f t="shared" si="3"/>
        <v>0.42708333333333337</v>
      </c>
      <c r="G50" s="146">
        <f t="shared" si="4"/>
        <v>0.46875</v>
      </c>
      <c r="H50" s="146">
        <f t="shared" si="5"/>
        <v>0.51041666666666674</v>
      </c>
      <c r="I50" s="146">
        <f t="shared" si="6"/>
        <v>0.55208333333333337</v>
      </c>
      <c r="J50" s="146">
        <f t="shared" si="7"/>
        <v>0.59375</v>
      </c>
      <c r="K50" s="146">
        <f>L50+(-1/24)</f>
        <v>0.63541666666666674</v>
      </c>
      <c r="L50" s="213">
        <v>0.67708333333333337</v>
      </c>
      <c r="M50" s="213"/>
      <c r="N50" s="134">
        <f t="shared" si="22"/>
        <v>0.71875</v>
      </c>
      <c r="O50" s="134">
        <f t="shared" si="23"/>
        <v>0.76041666666666674</v>
      </c>
      <c r="P50" s="173">
        <f t="shared" si="24"/>
        <v>0.78125</v>
      </c>
      <c r="Q50" s="134">
        <f t="shared" si="25"/>
        <v>0.80208333333333337</v>
      </c>
      <c r="R50" s="134">
        <f t="shared" si="26"/>
        <v>0.84375</v>
      </c>
      <c r="S50" s="134">
        <f t="shared" si="27"/>
        <v>0.86458333333333337</v>
      </c>
      <c r="T50" s="134">
        <f>L50+(4.75/24)</f>
        <v>0.875</v>
      </c>
      <c r="U50" s="134">
        <f t="shared" si="29"/>
        <v>0.88541666666666674</v>
      </c>
      <c r="V50" s="134">
        <f t="shared" si="30"/>
        <v>0.92708333333333337</v>
      </c>
      <c r="W50" s="134">
        <f t="shared" si="31"/>
        <v>0.96875</v>
      </c>
      <c r="X50" s="133">
        <f t="shared" si="32"/>
        <v>1.0104166666666667</v>
      </c>
      <c r="Y50" s="133">
        <f t="shared" si="33"/>
        <v>1.0520833333333335</v>
      </c>
      <c r="Z50" s="187">
        <f t="shared" si="34"/>
        <v>1.1354166666666667</v>
      </c>
    </row>
    <row r="51" spans="1:26" ht="29" x14ac:dyDescent="0.35">
      <c r="A51" s="94"/>
      <c r="B51" s="99" t="s">
        <v>112</v>
      </c>
      <c r="C51" s="182"/>
      <c r="D51" s="138"/>
      <c r="E51" s="138"/>
      <c r="F51" s="138"/>
      <c r="G51" s="138"/>
      <c r="H51" s="138"/>
      <c r="I51" s="138"/>
      <c r="J51" s="138"/>
      <c r="K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39"/>
      <c r="Y51" s="39"/>
      <c r="Z51" s="188"/>
    </row>
    <row r="52" spans="1:26" x14ac:dyDescent="0.35">
      <c r="A52" s="92"/>
      <c r="B52" s="95" t="s">
        <v>113</v>
      </c>
      <c r="C52" s="183"/>
      <c r="D52" s="175"/>
      <c r="E52" s="175"/>
      <c r="F52" s="175"/>
      <c r="G52" s="175"/>
      <c r="H52" s="175"/>
      <c r="I52" s="175"/>
      <c r="J52" s="175"/>
      <c r="K52" s="175"/>
      <c r="L52" s="216"/>
      <c r="M52" s="216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89"/>
      <c r="Y52" s="189"/>
      <c r="Z52" s="190"/>
    </row>
    <row r="53" spans="1:26" ht="29.5" customHeight="1" x14ac:dyDescent="0.35">
      <c r="A53" s="88" t="s">
        <v>83</v>
      </c>
      <c r="B53" s="72" t="s">
        <v>114</v>
      </c>
      <c r="C53" s="181">
        <f t="shared" si="0"/>
        <v>0.33333333333333337</v>
      </c>
      <c r="D53" s="146">
        <f t="shared" si="1"/>
        <v>0.37500000000000006</v>
      </c>
      <c r="E53" s="146">
        <f t="shared" si="2"/>
        <v>0.41666666666666669</v>
      </c>
      <c r="F53" s="146">
        <f t="shared" si="3"/>
        <v>0.45833333333333337</v>
      </c>
      <c r="G53" s="146">
        <f t="shared" si="4"/>
        <v>0.5</v>
      </c>
      <c r="H53" s="146">
        <f t="shared" si="5"/>
        <v>0.54166666666666674</v>
      </c>
      <c r="I53" s="146">
        <f t="shared" si="6"/>
        <v>0.58333333333333337</v>
      </c>
      <c r="J53" s="146">
        <f t="shared" si="7"/>
        <v>0.625</v>
      </c>
      <c r="K53" s="146">
        <f>L53+(-1/24)</f>
        <v>0.66666666666666674</v>
      </c>
      <c r="L53" s="213">
        <v>0.70833333333333337</v>
      </c>
      <c r="M53" s="213"/>
      <c r="N53" s="134">
        <f t="shared" si="22"/>
        <v>0.75</v>
      </c>
      <c r="O53" s="134">
        <f t="shared" si="23"/>
        <v>0.79166666666666674</v>
      </c>
      <c r="P53" s="173">
        <f t="shared" si="24"/>
        <v>0.8125</v>
      </c>
      <c r="Q53" s="134">
        <f t="shared" si="25"/>
        <v>0.83333333333333337</v>
      </c>
      <c r="R53" s="134">
        <f t="shared" si="26"/>
        <v>0.875</v>
      </c>
      <c r="S53" s="134">
        <f t="shared" si="27"/>
        <v>0.89583333333333337</v>
      </c>
      <c r="T53" s="134">
        <f>L53+(4.75/24)</f>
        <v>0.90625</v>
      </c>
      <c r="U53" s="134">
        <f t="shared" si="29"/>
        <v>0.91666666666666674</v>
      </c>
      <c r="V53" s="134">
        <f t="shared" si="30"/>
        <v>0.95833333333333337</v>
      </c>
      <c r="W53" s="133">
        <f t="shared" si="31"/>
        <v>1</v>
      </c>
      <c r="X53" s="133">
        <f t="shared" si="32"/>
        <v>1.0416666666666667</v>
      </c>
      <c r="Y53" s="133">
        <f t="shared" si="33"/>
        <v>1.0833333333333335</v>
      </c>
      <c r="Z53" s="187">
        <f t="shared" si="34"/>
        <v>1.1666666666666667</v>
      </c>
    </row>
    <row r="54" spans="1:26" x14ac:dyDescent="0.35">
      <c r="A54" s="94"/>
      <c r="B54" s="74" t="s">
        <v>115</v>
      </c>
      <c r="C54" s="182"/>
      <c r="D54" s="138"/>
      <c r="E54" s="138"/>
      <c r="F54" s="138"/>
      <c r="G54" s="138"/>
      <c r="H54" s="138"/>
      <c r="I54" s="138"/>
      <c r="J54" s="138"/>
      <c r="K54" s="138"/>
      <c r="N54" s="138"/>
      <c r="O54" s="138"/>
      <c r="P54" s="138"/>
      <c r="Q54" s="138"/>
      <c r="R54" s="138"/>
      <c r="S54" s="138"/>
      <c r="T54" s="138"/>
      <c r="U54" s="138"/>
      <c r="V54" s="138"/>
      <c r="W54" s="39"/>
      <c r="X54" s="39"/>
      <c r="Y54" s="39"/>
      <c r="Z54" s="188"/>
    </row>
    <row r="55" spans="1:26" x14ac:dyDescent="0.35">
      <c r="A55" s="90"/>
      <c r="B55" s="96" t="s">
        <v>116</v>
      </c>
      <c r="C55" s="182"/>
      <c r="D55" s="138"/>
      <c r="E55" s="138"/>
      <c r="F55" s="138"/>
      <c r="G55" s="138"/>
      <c r="H55" s="138"/>
      <c r="I55" s="138"/>
      <c r="J55" s="138"/>
      <c r="K55" s="138"/>
      <c r="N55" s="138"/>
      <c r="O55" s="138"/>
      <c r="P55" s="138"/>
      <c r="Q55" s="138"/>
      <c r="R55" s="138"/>
      <c r="S55" s="138"/>
      <c r="T55" s="138"/>
      <c r="U55" s="138"/>
      <c r="V55" s="138"/>
      <c r="W55" s="39"/>
      <c r="X55" s="39"/>
      <c r="Y55" s="39"/>
      <c r="Z55" s="188"/>
    </row>
    <row r="56" spans="1:26" x14ac:dyDescent="0.35">
      <c r="A56" s="90"/>
      <c r="B56" s="96"/>
      <c r="C56" s="182"/>
      <c r="D56" s="138"/>
      <c r="E56" s="138"/>
      <c r="F56" s="138"/>
      <c r="G56" s="138"/>
      <c r="H56" s="138"/>
      <c r="I56" s="138"/>
      <c r="J56" s="138"/>
      <c r="K56" s="138"/>
      <c r="N56" s="138"/>
      <c r="O56" s="138"/>
      <c r="P56" s="138"/>
      <c r="Q56" s="138"/>
      <c r="R56" s="138"/>
      <c r="S56" s="138"/>
      <c r="T56" s="138"/>
      <c r="U56" s="138"/>
      <c r="V56" s="138"/>
      <c r="W56" s="39"/>
      <c r="X56" s="39"/>
      <c r="Y56" s="39"/>
      <c r="Z56" s="188"/>
    </row>
    <row r="57" spans="1:26" x14ac:dyDescent="0.35">
      <c r="A57" s="68" t="s">
        <v>162</v>
      </c>
      <c r="B57" s="128" t="s">
        <v>160</v>
      </c>
      <c r="C57" s="185"/>
      <c r="D57" s="171"/>
      <c r="E57" s="171"/>
      <c r="F57" s="171"/>
      <c r="G57" s="171"/>
      <c r="H57" s="171"/>
      <c r="I57" s="171"/>
      <c r="J57" s="171"/>
      <c r="K57" s="171"/>
      <c r="L57" s="215"/>
      <c r="M57" s="215"/>
      <c r="N57" s="171"/>
      <c r="O57" s="171"/>
      <c r="P57" s="171"/>
      <c r="Q57" s="171"/>
      <c r="R57" s="171"/>
      <c r="S57" s="171"/>
      <c r="T57" s="171"/>
      <c r="U57" s="44"/>
      <c r="V57" s="44"/>
      <c r="W57" s="44"/>
      <c r="X57" s="44"/>
      <c r="Y57" s="44"/>
      <c r="Z57" s="191"/>
    </row>
    <row r="58" spans="1:26" x14ac:dyDescent="0.35">
      <c r="A58" s="66" t="s">
        <v>117</v>
      </c>
      <c r="B58" s="69" t="s">
        <v>118</v>
      </c>
      <c r="C58" s="186">
        <f t="shared" si="0"/>
        <v>0.41666666666666663</v>
      </c>
      <c r="D58" s="167">
        <f t="shared" si="1"/>
        <v>0.45833333333333331</v>
      </c>
      <c r="E58" s="167">
        <f t="shared" si="2"/>
        <v>0.49999999999999994</v>
      </c>
      <c r="F58" s="167">
        <f t="shared" si="3"/>
        <v>0.54166666666666663</v>
      </c>
      <c r="G58" s="167">
        <f t="shared" si="4"/>
        <v>0.58333333333333326</v>
      </c>
      <c r="H58" s="167">
        <f t="shared" si="5"/>
        <v>0.625</v>
      </c>
      <c r="I58" s="167">
        <f t="shared" si="6"/>
        <v>0.66666666666666663</v>
      </c>
      <c r="J58" s="167">
        <f t="shared" si="7"/>
        <v>0.70833333333333326</v>
      </c>
      <c r="K58" s="167">
        <f>L58+(-1/24)</f>
        <v>0.75</v>
      </c>
      <c r="L58" s="214">
        <v>0.79166666666666663</v>
      </c>
      <c r="M58" s="214"/>
      <c r="N58" s="168">
        <f t="shared" si="22"/>
        <v>0.83333333333333326</v>
      </c>
      <c r="O58" s="168">
        <f t="shared" si="23"/>
        <v>0.875</v>
      </c>
      <c r="P58" s="169">
        <f t="shared" si="24"/>
        <v>0.89583333333333326</v>
      </c>
      <c r="Q58" s="168">
        <f t="shared" si="25"/>
        <v>0.91666666666666663</v>
      </c>
      <c r="R58" s="168">
        <f t="shared" si="26"/>
        <v>0.95833333333333326</v>
      </c>
      <c r="S58" s="168">
        <f t="shared" si="27"/>
        <v>0.97916666666666663</v>
      </c>
      <c r="T58" s="168">
        <f>L58+(4.75/24)</f>
        <v>0.98958333333333326</v>
      </c>
      <c r="U58" s="192">
        <f t="shared" si="29"/>
        <v>1</v>
      </c>
      <c r="V58" s="192">
        <f t="shared" si="30"/>
        <v>1.0416666666666665</v>
      </c>
      <c r="W58" s="192">
        <f t="shared" si="31"/>
        <v>1.0833333333333333</v>
      </c>
      <c r="X58" s="192">
        <f t="shared" si="32"/>
        <v>1.125</v>
      </c>
      <c r="Y58" s="192">
        <f t="shared" si="33"/>
        <v>1.1666666666666665</v>
      </c>
      <c r="Z58" s="193">
        <f t="shared" si="34"/>
        <v>1.25</v>
      </c>
    </row>
    <row r="59" spans="1:26" x14ac:dyDescent="0.35">
      <c r="A59" s="97" t="s">
        <v>162</v>
      </c>
      <c r="B59" s="129" t="s">
        <v>158</v>
      </c>
      <c r="C59" s="185"/>
      <c r="D59" s="171"/>
      <c r="E59" s="171"/>
      <c r="F59" s="171"/>
      <c r="G59" s="171"/>
      <c r="H59" s="171"/>
      <c r="I59" s="171"/>
      <c r="J59" s="171"/>
      <c r="K59" s="171"/>
      <c r="L59" s="215"/>
      <c r="M59" s="215"/>
      <c r="N59" s="171"/>
      <c r="O59" s="171"/>
      <c r="P59" s="171"/>
      <c r="Q59" s="171"/>
      <c r="R59" s="44"/>
      <c r="S59" s="44"/>
      <c r="T59" s="44"/>
      <c r="U59" s="44"/>
      <c r="V59" s="44"/>
      <c r="W59" s="44"/>
      <c r="X59" s="44"/>
      <c r="Y59" s="44"/>
      <c r="Z59" s="191"/>
    </row>
    <row r="60" spans="1:26" x14ac:dyDescent="0.35">
      <c r="A60" s="66" t="s">
        <v>119</v>
      </c>
      <c r="B60" s="70" t="s">
        <v>120</v>
      </c>
      <c r="C60" s="186">
        <f t="shared" si="0"/>
        <v>0.48958333333333337</v>
      </c>
      <c r="D60" s="167">
        <f t="shared" si="1"/>
        <v>0.53125</v>
      </c>
      <c r="E60" s="167">
        <f t="shared" si="2"/>
        <v>0.57291666666666674</v>
      </c>
      <c r="F60" s="167">
        <f t="shared" si="3"/>
        <v>0.61458333333333337</v>
      </c>
      <c r="G60" s="167">
        <f t="shared" si="4"/>
        <v>0.65625</v>
      </c>
      <c r="H60" s="167">
        <f t="shared" si="5"/>
        <v>0.69791666666666674</v>
      </c>
      <c r="I60" s="167">
        <f t="shared" si="6"/>
        <v>0.73958333333333337</v>
      </c>
      <c r="J60" s="167">
        <f t="shared" si="7"/>
        <v>0.78125</v>
      </c>
      <c r="K60" s="167">
        <f>L60+(-1/24)</f>
        <v>0.82291666666666674</v>
      </c>
      <c r="L60" s="214">
        <v>0.86458333333333337</v>
      </c>
      <c r="M60" s="214"/>
      <c r="N60" s="168">
        <f t="shared" si="22"/>
        <v>0.90625</v>
      </c>
      <c r="O60" s="168">
        <f t="shared" si="23"/>
        <v>0.94791666666666674</v>
      </c>
      <c r="P60" s="169">
        <f t="shared" si="24"/>
        <v>0.96875</v>
      </c>
      <c r="Q60" s="168">
        <f t="shared" si="25"/>
        <v>0.98958333333333337</v>
      </c>
      <c r="R60" s="192">
        <f t="shared" si="26"/>
        <v>1.03125</v>
      </c>
      <c r="S60" s="192">
        <f t="shared" si="27"/>
        <v>1.0520833333333335</v>
      </c>
      <c r="T60" s="192">
        <f>L60+(4.75/24)</f>
        <v>1.0625</v>
      </c>
      <c r="U60" s="192">
        <f t="shared" si="29"/>
        <v>1.0729166666666667</v>
      </c>
      <c r="V60" s="192">
        <f t="shared" si="30"/>
        <v>1.1145833333333335</v>
      </c>
      <c r="W60" s="192">
        <f t="shared" si="31"/>
        <v>1.15625</v>
      </c>
      <c r="X60" s="192">
        <f t="shared" si="32"/>
        <v>1.1979166666666667</v>
      </c>
      <c r="Y60" s="192">
        <f t="shared" si="33"/>
        <v>1.2395833333333335</v>
      </c>
      <c r="Z60" s="193">
        <f t="shared" si="34"/>
        <v>1.3229166666666667</v>
      </c>
    </row>
    <row r="61" spans="1:26" x14ac:dyDescent="0.35">
      <c r="B61" s="2"/>
      <c r="C61" s="7"/>
      <c r="D61" s="7"/>
      <c r="E61" s="7"/>
      <c r="F61" s="7"/>
      <c r="G61" s="7"/>
      <c r="H61" s="7"/>
      <c r="I61" s="7"/>
      <c r="J61" s="7"/>
      <c r="K61" s="7"/>
      <c r="L61" s="164"/>
      <c r="M61" s="164"/>
      <c r="Q61" s="7"/>
    </row>
    <row r="62" spans="1:26" x14ac:dyDescent="0.35">
      <c r="C62" s="7"/>
      <c r="D62" s="7"/>
      <c r="E62" s="7"/>
      <c r="F62" s="7"/>
      <c r="G62" s="7"/>
      <c r="H62" s="7"/>
      <c r="I62" s="7"/>
      <c r="J62" s="7"/>
      <c r="K62" s="7"/>
      <c r="L62" s="164"/>
      <c r="M62" s="164"/>
      <c r="Q62" s="7"/>
    </row>
    <row r="63" spans="1:26" ht="15" thickBot="1" x14ac:dyDescent="0.4">
      <c r="C63" s="53" t="s">
        <v>68</v>
      </c>
      <c r="D63" s="47" t="s">
        <v>69</v>
      </c>
      <c r="E63" s="47" t="s">
        <v>70</v>
      </c>
      <c r="F63" s="47" t="s">
        <v>37</v>
      </c>
      <c r="G63" s="47" t="s">
        <v>71</v>
      </c>
      <c r="H63" s="47" t="s">
        <v>72</v>
      </c>
      <c r="I63" s="47" t="s">
        <v>73</v>
      </c>
      <c r="J63" s="47" t="s">
        <v>74</v>
      </c>
      <c r="K63" s="47" t="s">
        <v>75</v>
      </c>
      <c r="L63" s="209" t="s">
        <v>17</v>
      </c>
      <c r="M63" s="209"/>
      <c r="N63" s="47" t="s">
        <v>76</v>
      </c>
      <c r="O63" s="47" t="s">
        <v>25</v>
      </c>
      <c r="P63" s="47" t="s">
        <v>172</v>
      </c>
      <c r="Q63" s="47" t="s">
        <v>77</v>
      </c>
      <c r="R63" s="47" t="s">
        <v>31</v>
      </c>
      <c r="S63" s="47" t="s">
        <v>173</v>
      </c>
      <c r="T63" s="47" t="s">
        <v>213</v>
      </c>
      <c r="U63" s="47" t="s">
        <v>78</v>
      </c>
      <c r="V63" s="47" t="s">
        <v>79</v>
      </c>
      <c r="W63" s="47" t="s">
        <v>80</v>
      </c>
      <c r="X63" s="47" t="s">
        <v>81</v>
      </c>
      <c r="Y63" s="47" t="s">
        <v>33</v>
      </c>
      <c r="Z63" s="47" t="s">
        <v>82</v>
      </c>
    </row>
    <row r="64" spans="1:26" ht="14.5" customHeight="1" x14ac:dyDescent="0.35">
      <c r="A64" s="26" t="s">
        <v>121</v>
      </c>
      <c r="B64" s="27"/>
      <c r="C64" s="195" t="s">
        <v>67</v>
      </c>
      <c r="D64" s="140" t="s">
        <v>177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1"/>
    </row>
    <row r="65" spans="1:28" ht="14.5" customHeight="1" x14ac:dyDescent="0.35">
      <c r="A65" s="100"/>
      <c r="B65" s="101"/>
      <c r="C65" s="48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94"/>
    </row>
    <row r="66" spans="1:28" ht="23.5" customHeight="1" x14ac:dyDescent="0.35">
      <c r="A66" s="102" t="s">
        <v>162</v>
      </c>
      <c r="B66" s="130" t="s">
        <v>159</v>
      </c>
      <c r="C66" s="45"/>
      <c r="D66" s="171"/>
      <c r="E66" s="171"/>
      <c r="F66" s="171"/>
      <c r="G66" s="171"/>
      <c r="H66" s="171"/>
      <c r="I66" s="171"/>
      <c r="J66" s="171"/>
      <c r="K66" s="171"/>
      <c r="L66" s="215"/>
      <c r="M66" s="215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2"/>
      <c r="AA66" s="38" t="s">
        <v>196</v>
      </c>
      <c r="AB66" s="38"/>
    </row>
    <row r="67" spans="1:28" ht="24" customHeight="1" x14ac:dyDescent="0.35">
      <c r="A67" s="103" t="s">
        <v>95</v>
      </c>
      <c r="B67" s="104" t="s">
        <v>122</v>
      </c>
      <c r="C67" s="165">
        <v>0.95833333333333337</v>
      </c>
      <c r="D67" s="167">
        <f t="shared" si="1"/>
        <v>0</v>
      </c>
      <c r="E67" s="167">
        <f t="shared" si="2"/>
        <v>4.166666666666663E-2</v>
      </c>
      <c r="F67" s="167">
        <f t="shared" si="3"/>
        <v>8.3333333333333315E-2</v>
      </c>
      <c r="G67" s="167">
        <f t="shared" si="4"/>
        <v>0.12499999999999997</v>
      </c>
      <c r="H67" s="167">
        <f t="shared" si="5"/>
        <v>0.16666666666666666</v>
      </c>
      <c r="I67" s="167">
        <f t="shared" si="6"/>
        <v>0.20833333333333331</v>
      </c>
      <c r="J67" s="167">
        <f t="shared" si="7"/>
        <v>0.25</v>
      </c>
      <c r="K67" s="167">
        <f>L67+(-1/24)</f>
        <v>0.29166666666666663</v>
      </c>
      <c r="L67" s="214">
        <v>0.33333333333333331</v>
      </c>
      <c r="M67" s="214"/>
      <c r="N67" s="168">
        <f t="shared" si="22"/>
        <v>0.375</v>
      </c>
      <c r="O67" s="168">
        <f t="shared" si="23"/>
        <v>0.41666666666666663</v>
      </c>
      <c r="P67" s="169">
        <f t="shared" si="24"/>
        <v>0.4375</v>
      </c>
      <c r="Q67" s="168">
        <f t="shared" si="25"/>
        <v>0.45833333333333331</v>
      </c>
      <c r="R67" s="168">
        <f t="shared" si="26"/>
        <v>0.5</v>
      </c>
      <c r="S67" s="168">
        <f t="shared" si="27"/>
        <v>0.52083333333333326</v>
      </c>
      <c r="T67" s="168">
        <f>L67+(4.75/24)</f>
        <v>0.53125</v>
      </c>
      <c r="U67" s="168">
        <f t="shared" si="29"/>
        <v>0.54166666666666663</v>
      </c>
      <c r="V67" s="168">
        <f t="shared" si="30"/>
        <v>0.58333333333333326</v>
      </c>
      <c r="W67" s="168">
        <f t="shared" si="31"/>
        <v>0.625</v>
      </c>
      <c r="X67" s="168">
        <f t="shared" si="32"/>
        <v>0.66666666666666663</v>
      </c>
      <c r="Y67" s="168">
        <f t="shared" si="33"/>
        <v>0.70833333333333326</v>
      </c>
      <c r="Z67" s="170">
        <f t="shared" si="34"/>
        <v>0.79166666666666663</v>
      </c>
      <c r="AA67" s="38"/>
      <c r="AB67" s="38"/>
    </row>
    <row r="68" spans="1:28" x14ac:dyDescent="0.35">
      <c r="A68" s="68"/>
      <c r="B68" s="128" t="s">
        <v>218</v>
      </c>
      <c r="C68" s="171"/>
      <c r="D68" s="171"/>
      <c r="E68" s="171"/>
      <c r="F68" s="171"/>
      <c r="G68" s="171"/>
      <c r="H68" s="171"/>
      <c r="I68" s="171"/>
      <c r="J68" s="171"/>
      <c r="K68" s="171"/>
      <c r="L68" s="215"/>
      <c r="M68" s="215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2"/>
    </row>
    <row r="69" spans="1:28" x14ac:dyDescent="0.35">
      <c r="A69" s="66" t="s">
        <v>217</v>
      </c>
      <c r="B69" s="69" t="s">
        <v>219</v>
      </c>
      <c r="C69" s="167">
        <v>0.97916666666666663</v>
      </c>
      <c r="D69" s="167">
        <f t="shared" si="1"/>
        <v>2.083333333333337E-2</v>
      </c>
      <c r="E69" s="167">
        <f t="shared" si="2"/>
        <v>6.25E-2</v>
      </c>
      <c r="F69" s="167">
        <f t="shared" si="3"/>
        <v>0.10416666666666669</v>
      </c>
      <c r="G69" s="167">
        <f t="shared" si="4"/>
        <v>0.14583333333333334</v>
      </c>
      <c r="H69" s="167">
        <f t="shared" si="5"/>
        <v>0.18750000000000003</v>
      </c>
      <c r="I69" s="167">
        <f t="shared" si="6"/>
        <v>0.22916666666666669</v>
      </c>
      <c r="J69" s="167">
        <f t="shared" si="7"/>
        <v>0.27083333333333337</v>
      </c>
      <c r="K69" s="167">
        <f>L69+(-1/24)</f>
        <v>0.3125</v>
      </c>
      <c r="L69" s="214">
        <v>0.35416666666666669</v>
      </c>
      <c r="M69" s="214"/>
      <c r="N69" s="168">
        <f t="shared" si="22"/>
        <v>0.39583333333333337</v>
      </c>
      <c r="O69" s="168">
        <f t="shared" si="23"/>
        <v>0.4375</v>
      </c>
      <c r="P69" s="169">
        <f t="shared" si="24"/>
        <v>0.45833333333333337</v>
      </c>
      <c r="Q69" s="168">
        <f t="shared" si="25"/>
        <v>0.47916666666666669</v>
      </c>
      <c r="R69" s="168">
        <f t="shared" si="26"/>
        <v>0.52083333333333337</v>
      </c>
      <c r="S69" s="168">
        <f t="shared" si="27"/>
        <v>0.54166666666666674</v>
      </c>
      <c r="T69" s="168">
        <f>L69+(4.75/24)</f>
        <v>0.55208333333333337</v>
      </c>
      <c r="U69" s="168">
        <f t="shared" si="29"/>
        <v>0.5625</v>
      </c>
      <c r="V69" s="168">
        <f t="shared" si="30"/>
        <v>0.60416666666666674</v>
      </c>
      <c r="W69" s="168">
        <f t="shared" si="31"/>
        <v>0.64583333333333337</v>
      </c>
      <c r="X69" s="168">
        <f t="shared" si="32"/>
        <v>0.6875</v>
      </c>
      <c r="Y69" s="168">
        <f t="shared" si="33"/>
        <v>0.72916666666666674</v>
      </c>
      <c r="Z69" s="170">
        <f t="shared" si="34"/>
        <v>0.8125</v>
      </c>
    </row>
    <row r="70" spans="1:28" x14ac:dyDescent="0.35">
      <c r="A70" s="105" t="s">
        <v>124</v>
      </c>
      <c r="B70" s="58" t="s">
        <v>125</v>
      </c>
      <c r="C70" s="146">
        <f t="shared" ref="C70:C122" si="35">L70+(-9/24)</f>
        <v>4.1666666666666685E-2</v>
      </c>
      <c r="D70" s="146">
        <f t="shared" ref="D70:D122" si="36">L70+(-8/24)</f>
        <v>8.333333333333337E-2</v>
      </c>
      <c r="E70" s="146">
        <f t="shared" ref="E70:E122" si="37">L70+(-7/24)</f>
        <v>0.125</v>
      </c>
      <c r="F70" s="146">
        <f t="shared" ref="F70:F122" si="38">L70+(-6/24)</f>
        <v>0.16666666666666669</v>
      </c>
      <c r="G70" s="146">
        <f t="shared" ref="G70:G122" si="39">L70+(-5/24)</f>
        <v>0.20833333333333334</v>
      </c>
      <c r="H70" s="146">
        <f t="shared" ref="H70:H122" si="40">L70+(-4/24)</f>
        <v>0.25</v>
      </c>
      <c r="I70" s="146">
        <f t="shared" ref="I70:I122" si="41">L70+(-3/24)</f>
        <v>0.29166666666666669</v>
      </c>
      <c r="J70" s="146">
        <f t="shared" ref="J70:J122" si="42">L70+(-2/24)</f>
        <v>0.33333333333333337</v>
      </c>
      <c r="K70" s="146">
        <f t="shared" ref="K70:K122" si="43">L70+(-1/24)</f>
        <v>0.375</v>
      </c>
      <c r="L70" s="213">
        <v>0.41666666666666669</v>
      </c>
      <c r="M70" s="213"/>
      <c r="N70" s="134">
        <f t="shared" si="22"/>
        <v>0.45833333333333337</v>
      </c>
      <c r="O70" s="134">
        <f t="shared" si="23"/>
        <v>0.5</v>
      </c>
      <c r="P70" s="173">
        <f t="shared" si="24"/>
        <v>0.52083333333333337</v>
      </c>
      <c r="Q70" s="134">
        <f t="shared" si="25"/>
        <v>0.54166666666666674</v>
      </c>
      <c r="R70" s="134">
        <f t="shared" si="26"/>
        <v>0.58333333333333337</v>
      </c>
      <c r="S70" s="134">
        <f t="shared" si="27"/>
        <v>0.60416666666666674</v>
      </c>
      <c r="T70" s="134">
        <f>L70+(4.75/24)</f>
        <v>0.61458333333333337</v>
      </c>
      <c r="U70" s="134">
        <f t="shared" si="29"/>
        <v>0.625</v>
      </c>
      <c r="V70" s="134">
        <f t="shared" si="30"/>
        <v>0.66666666666666674</v>
      </c>
      <c r="W70" s="134">
        <f t="shared" si="31"/>
        <v>0.70833333333333337</v>
      </c>
      <c r="X70" s="134">
        <f t="shared" si="32"/>
        <v>0.75</v>
      </c>
      <c r="Y70" s="134">
        <f t="shared" si="33"/>
        <v>0.79166666666666674</v>
      </c>
      <c r="Z70" s="174">
        <f t="shared" si="34"/>
        <v>0.875</v>
      </c>
    </row>
    <row r="71" spans="1:28" x14ac:dyDescent="0.35">
      <c r="A71" s="49"/>
      <c r="B71" s="31" t="s">
        <v>126</v>
      </c>
      <c r="C71" s="138"/>
      <c r="D71" s="138"/>
      <c r="E71" s="138"/>
      <c r="F71" s="138"/>
      <c r="G71" s="138"/>
      <c r="H71" s="138"/>
      <c r="I71" s="138"/>
      <c r="J71" s="138"/>
      <c r="K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66"/>
    </row>
    <row r="72" spans="1:28" x14ac:dyDescent="0.35">
      <c r="A72" s="106"/>
      <c r="B72" s="107" t="s">
        <v>127</v>
      </c>
      <c r="C72" s="175"/>
      <c r="D72" s="175"/>
      <c r="E72" s="175"/>
      <c r="F72" s="175"/>
      <c r="G72" s="175"/>
      <c r="H72" s="175"/>
      <c r="I72" s="175"/>
      <c r="J72" s="175"/>
      <c r="K72" s="175"/>
      <c r="L72" s="216"/>
      <c r="M72" s="216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6"/>
    </row>
    <row r="73" spans="1:28" x14ac:dyDescent="0.35">
      <c r="A73" s="108" t="s">
        <v>128</v>
      </c>
      <c r="B73" s="58" t="s">
        <v>129</v>
      </c>
      <c r="C73" s="146">
        <f t="shared" si="35"/>
        <v>8.3333333333333315E-2</v>
      </c>
      <c r="D73" s="146">
        <f t="shared" si="36"/>
        <v>0.125</v>
      </c>
      <c r="E73" s="146">
        <f t="shared" si="37"/>
        <v>0.16666666666666663</v>
      </c>
      <c r="F73" s="146">
        <f t="shared" si="38"/>
        <v>0.20833333333333331</v>
      </c>
      <c r="G73" s="146">
        <f t="shared" si="39"/>
        <v>0.24999999999999997</v>
      </c>
      <c r="H73" s="146">
        <f t="shared" si="40"/>
        <v>0.29166666666666663</v>
      </c>
      <c r="I73" s="146">
        <f t="shared" si="41"/>
        <v>0.33333333333333331</v>
      </c>
      <c r="J73" s="146">
        <f t="shared" si="42"/>
        <v>0.375</v>
      </c>
      <c r="K73" s="146">
        <f t="shared" si="43"/>
        <v>0.41666666666666663</v>
      </c>
      <c r="L73" s="213">
        <v>0.45833333333333331</v>
      </c>
      <c r="M73" s="213"/>
      <c r="N73" s="134">
        <f t="shared" si="22"/>
        <v>0.5</v>
      </c>
      <c r="O73" s="134">
        <f t="shared" si="23"/>
        <v>0.54166666666666663</v>
      </c>
      <c r="P73" s="173">
        <f t="shared" si="24"/>
        <v>0.5625</v>
      </c>
      <c r="Q73" s="134">
        <f t="shared" si="25"/>
        <v>0.58333333333333326</v>
      </c>
      <c r="R73" s="134">
        <f t="shared" si="26"/>
        <v>0.625</v>
      </c>
      <c r="S73" s="134">
        <f t="shared" si="27"/>
        <v>0.64583333333333326</v>
      </c>
      <c r="T73" s="134">
        <f>L73+(4.75/24)</f>
        <v>0.65625</v>
      </c>
      <c r="U73" s="134">
        <f t="shared" si="29"/>
        <v>0.66666666666666663</v>
      </c>
      <c r="V73" s="134">
        <f t="shared" si="30"/>
        <v>0.70833333333333326</v>
      </c>
      <c r="W73" s="134">
        <f t="shared" si="31"/>
        <v>0.75</v>
      </c>
      <c r="X73" s="134">
        <f t="shared" si="32"/>
        <v>0.79166666666666663</v>
      </c>
      <c r="Y73" s="134">
        <f t="shared" si="33"/>
        <v>0.83333333333333326</v>
      </c>
      <c r="Z73" s="174">
        <f t="shared" si="34"/>
        <v>0.91666666666666663</v>
      </c>
    </row>
    <row r="74" spans="1:28" x14ac:dyDescent="0.35">
      <c r="A74" s="49"/>
      <c r="B74" s="32" t="s">
        <v>130</v>
      </c>
      <c r="C74" s="175"/>
      <c r="D74" s="175"/>
      <c r="E74" s="175"/>
      <c r="F74" s="175"/>
      <c r="G74" s="175"/>
      <c r="H74" s="175"/>
      <c r="I74" s="175"/>
      <c r="J74" s="175"/>
      <c r="K74" s="175"/>
      <c r="L74" s="216"/>
      <c r="M74" s="216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6"/>
    </row>
    <row r="75" spans="1:28" x14ac:dyDescent="0.35">
      <c r="A75" s="108" t="s">
        <v>131</v>
      </c>
      <c r="B75" s="58" t="s">
        <v>132</v>
      </c>
      <c r="C75" s="146">
        <f t="shared" si="35"/>
        <v>0.11458333333333331</v>
      </c>
      <c r="D75" s="146">
        <f t="shared" si="36"/>
        <v>0.15625</v>
      </c>
      <c r="E75" s="146">
        <f t="shared" si="37"/>
        <v>0.19791666666666663</v>
      </c>
      <c r="F75" s="146">
        <f t="shared" si="38"/>
        <v>0.23958333333333331</v>
      </c>
      <c r="G75" s="146">
        <f t="shared" si="39"/>
        <v>0.28125</v>
      </c>
      <c r="H75" s="146">
        <f t="shared" si="40"/>
        <v>0.32291666666666663</v>
      </c>
      <c r="I75" s="146">
        <f t="shared" si="41"/>
        <v>0.36458333333333331</v>
      </c>
      <c r="J75" s="146">
        <f t="shared" si="42"/>
        <v>0.40625</v>
      </c>
      <c r="K75" s="146">
        <f t="shared" si="43"/>
        <v>0.44791666666666663</v>
      </c>
      <c r="L75" s="213">
        <v>0.48958333333333331</v>
      </c>
      <c r="M75" s="213"/>
      <c r="N75" s="134">
        <f t="shared" si="22"/>
        <v>0.53125</v>
      </c>
      <c r="O75" s="134">
        <f t="shared" si="23"/>
        <v>0.57291666666666663</v>
      </c>
      <c r="P75" s="173">
        <f t="shared" si="24"/>
        <v>0.59375</v>
      </c>
      <c r="Q75" s="134">
        <f t="shared" si="25"/>
        <v>0.61458333333333326</v>
      </c>
      <c r="R75" s="134">
        <f t="shared" si="26"/>
        <v>0.65625</v>
      </c>
      <c r="S75" s="134">
        <f t="shared" si="27"/>
        <v>0.67708333333333326</v>
      </c>
      <c r="T75" s="134">
        <f>L75+(4.75/24)</f>
        <v>0.6875</v>
      </c>
      <c r="U75" s="134">
        <f t="shared" si="29"/>
        <v>0.69791666666666663</v>
      </c>
      <c r="V75" s="134">
        <f t="shared" si="30"/>
        <v>0.73958333333333326</v>
      </c>
      <c r="W75" s="134">
        <f t="shared" si="31"/>
        <v>0.78125</v>
      </c>
      <c r="X75" s="134">
        <f t="shared" si="32"/>
        <v>0.82291666666666663</v>
      </c>
      <c r="Y75" s="134">
        <f t="shared" si="33"/>
        <v>0.86458333333333326</v>
      </c>
      <c r="Z75" s="174">
        <f t="shared" si="34"/>
        <v>0.94791666666666663</v>
      </c>
    </row>
    <row r="76" spans="1:28" x14ac:dyDescent="0.35">
      <c r="A76" s="106"/>
      <c r="B76" s="109" t="s">
        <v>133</v>
      </c>
      <c r="C76" s="175"/>
      <c r="D76" s="175"/>
      <c r="E76" s="175"/>
      <c r="F76" s="175"/>
      <c r="G76" s="175"/>
      <c r="H76" s="175"/>
      <c r="I76" s="175"/>
      <c r="J76" s="175"/>
      <c r="K76" s="175"/>
      <c r="L76" s="216"/>
      <c r="M76" s="216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6"/>
    </row>
    <row r="77" spans="1:28" x14ac:dyDescent="0.35">
      <c r="A77" s="110" t="s">
        <v>134</v>
      </c>
      <c r="B77" s="111" t="s">
        <v>103</v>
      </c>
      <c r="C77" s="146">
        <f t="shared" si="35"/>
        <v>0.14583333333333337</v>
      </c>
      <c r="D77" s="146">
        <f t="shared" si="36"/>
        <v>0.18750000000000006</v>
      </c>
      <c r="E77" s="146">
        <f t="shared" si="37"/>
        <v>0.22916666666666669</v>
      </c>
      <c r="F77" s="146">
        <f t="shared" si="38"/>
        <v>0.27083333333333337</v>
      </c>
      <c r="G77" s="146">
        <f t="shared" si="39"/>
        <v>0.3125</v>
      </c>
      <c r="H77" s="146">
        <f t="shared" si="40"/>
        <v>0.35416666666666674</v>
      </c>
      <c r="I77" s="146">
        <f t="shared" si="41"/>
        <v>0.39583333333333337</v>
      </c>
      <c r="J77" s="146">
        <f t="shared" si="42"/>
        <v>0.43750000000000006</v>
      </c>
      <c r="K77" s="146">
        <f t="shared" si="43"/>
        <v>0.47916666666666669</v>
      </c>
      <c r="L77" s="213">
        <v>0.52083333333333337</v>
      </c>
      <c r="M77" s="213"/>
      <c r="N77" s="134">
        <f t="shared" si="22"/>
        <v>0.5625</v>
      </c>
      <c r="O77" s="134">
        <f t="shared" si="23"/>
        <v>0.60416666666666674</v>
      </c>
      <c r="P77" s="173">
        <f t="shared" si="24"/>
        <v>0.625</v>
      </c>
      <c r="Q77" s="134">
        <f t="shared" si="25"/>
        <v>0.64583333333333337</v>
      </c>
      <c r="R77" s="134">
        <f t="shared" si="26"/>
        <v>0.6875</v>
      </c>
      <c r="S77" s="134">
        <f t="shared" si="27"/>
        <v>0.70833333333333337</v>
      </c>
      <c r="T77" s="134">
        <f>L77+(4.75/24)</f>
        <v>0.71875</v>
      </c>
      <c r="U77" s="134">
        <f t="shared" si="29"/>
        <v>0.72916666666666674</v>
      </c>
      <c r="V77" s="134">
        <f t="shared" si="30"/>
        <v>0.77083333333333337</v>
      </c>
      <c r="W77" s="134">
        <f t="shared" si="31"/>
        <v>0.8125</v>
      </c>
      <c r="X77" s="134">
        <f t="shared" si="32"/>
        <v>0.85416666666666674</v>
      </c>
      <c r="Y77" s="134">
        <f t="shared" si="33"/>
        <v>0.89583333333333337</v>
      </c>
      <c r="Z77" s="174">
        <f t="shared" si="34"/>
        <v>0.97916666666666674</v>
      </c>
    </row>
    <row r="78" spans="1:28" x14ac:dyDescent="0.35">
      <c r="A78" s="112"/>
      <c r="B78" s="113"/>
      <c r="C78" s="175"/>
      <c r="D78" s="175"/>
      <c r="E78" s="175"/>
      <c r="F78" s="175"/>
      <c r="G78" s="175"/>
      <c r="H78" s="175"/>
      <c r="I78" s="175"/>
      <c r="J78" s="175"/>
      <c r="K78" s="175"/>
      <c r="L78" s="216"/>
      <c r="M78" s="216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6"/>
    </row>
    <row r="79" spans="1:28" x14ac:dyDescent="0.35">
      <c r="A79" s="105" t="s">
        <v>135</v>
      </c>
      <c r="B79" s="58" t="s">
        <v>178</v>
      </c>
      <c r="C79" s="146">
        <f t="shared" si="35"/>
        <v>0.22916666666666663</v>
      </c>
      <c r="D79" s="146">
        <f t="shared" si="36"/>
        <v>0.27083333333333331</v>
      </c>
      <c r="E79" s="146">
        <f t="shared" si="37"/>
        <v>0.31249999999999994</v>
      </c>
      <c r="F79" s="146">
        <f t="shared" si="38"/>
        <v>0.35416666666666663</v>
      </c>
      <c r="G79" s="146">
        <f t="shared" si="39"/>
        <v>0.39583333333333326</v>
      </c>
      <c r="H79" s="146">
        <f t="shared" si="40"/>
        <v>0.4375</v>
      </c>
      <c r="I79" s="146">
        <f t="shared" si="41"/>
        <v>0.47916666666666663</v>
      </c>
      <c r="J79" s="146">
        <f t="shared" si="42"/>
        <v>0.52083333333333326</v>
      </c>
      <c r="K79" s="146">
        <f t="shared" si="43"/>
        <v>0.5625</v>
      </c>
      <c r="L79" s="213">
        <v>0.60416666666666663</v>
      </c>
      <c r="M79" s="213"/>
      <c r="N79" s="134">
        <f t="shared" ref="N79:N122" si="44">L79+(1/24)</f>
        <v>0.64583333333333326</v>
      </c>
      <c r="O79" s="134">
        <f t="shared" ref="O79:O122" si="45">L79+(2/24)</f>
        <v>0.6875</v>
      </c>
      <c r="P79" s="173">
        <f t="shared" si="24"/>
        <v>0.70833333333333326</v>
      </c>
      <c r="Q79" s="134">
        <f t="shared" ref="Q79:Q122" si="46">L79+(3/24)</f>
        <v>0.72916666666666663</v>
      </c>
      <c r="R79" s="134">
        <f t="shared" ref="R79:R122" si="47">L79+(4/24)</f>
        <v>0.77083333333333326</v>
      </c>
      <c r="S79" s="134">
        <f t="shared" ref="S79:S122" si="48">L79+(4.5/24)</f>
        <v>0.79166666666666663</v>
      </c>
      <c r="T79" s="134">
        <f>L79+(4.75/24)</f>
        <v>0.80208333333333326</v>
      </c>
      <c r="U79" s="134">
        <f t="shared" ref="U79:U122" si="49">L79+(5/24)</f>
        <v>0.8125</v>
      </c>
      <c r="V79" s="134">
        <f t="shared" ref="V79:V122" si="50">L79+(6/24)</f>
        <v>0.85416666666666663</v>
      </c>
      <c r="W79" s="134">
        <f t="shared" ref="W79:W122" si="51">L79+(7/24)</f>
        <v>0.89583333333333326</v>
      </c>
      <c r="X79" s="134">
        <f t="shared" ref="X79:X122" si="52">L79+(8/24)</f>
        <v>0.9375</v>
      </c>
      <c r="Y79" s="134">
        <f t="shared" ref="Y79:Y122" si="53">L79+(9/24)</f>
        <v>0.97916666666666663</v>
      </c>
      <c r="Z79" s="187">
        <f>L79+(11/24)</f>
        <v>1.0625</v>
      </c>
    </row>
    <row r="80" spans="1:28" x14ac:dyDescent="0.35">
      <c r="A80" s="98"/>
      <c r="B80" s="114" t="s">
        <v>179</v>
      </c>
      <c r="C80" s="138"/>
      <c r="D80" s="138"/>
      <c r="E80" s="138"/>
      <c r="F80" s="138"/>
      <c r="G80" s="138"/>
      <c r="H80" s="138"/>
      <c r="I80" s="138"/>
      <c r="J80" s="138"/>
      <c r="K80" s="138"/>
      <c r="L80" s="218"/>
      <c r="M80" s="21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88"/>
    </row>
    <row r="81" spans="1:28" x14ac:dyDescent="0.35">
      <c r="A81" s="98"/>
      <c r="B81" s="225" t="s">
        <v>188</v>
      </c>
      <c r="C81" s="138"/>
      <c r="D81" s="138"/>
      <c r="E81" s="138"/>
      <c r="F81" s="138"/>
      <c r="G81" s="138"/>
      <c r="H81" s="138"/>
      <c r="I81" s="138"/>
      <c r="J81" s="138"/>
      <c r="K81" s="138"/>
      <c r="L81" s="218"/>
      <c r="M81" s="21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88"/>
      <c r="AA81" s="38" t="s">
        <v>196</v>
      </c>
      <c r="AB81" s="38"/>
    </row>
    <row r="82" spans="1:28" ht="29" x14ac:dyDescent="0.35">
      <c r="A82" s="115"/>
      <c r="B82" s="107" t="s">
        <v>180</v>
      </c>
      <c r="C82" s="175"/>
      <c r="D82" s="175"/>
      <c r="E82" s="175"/>
      <c r="F82" s="175"/>
      <c r="G82" s="175"/>
      <c r="H82" s="175"/>
      <c r="I82" s="175"/>
      <c r="J82" s="175"/>
      <c r="K82" s="175"/>
      <c r="L82" s="219"/>
      <c r="M82" s="219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90"/>
      <c r="AA82" s="38"/>
      <c r="AB82" s="38"/>
    </row>
    <row r="83" spans="1:28" ht="27.5" customHeight="1" x14ac:dyDescent="0.35">
      <c r="A83" s="105" t="s">
        <v>189</v>
      </c>
      <c r="B83" s="58" t="s">
        <v>181</v>
      </c>
      <c r="C83" s="146">
        <f t="shared" si="35"/>
        <v>0.25</v>
      </c>
      <c r="D83" s="146">
        <f t="shared" si="36"/>
        <v>0.29166666666666669</v>
      </c>
      <c r="E83" s="146">
        <f t="shared" si="37"/>
        <v>0.33333333333333331</v>
      </c>
      <c r="F83" s="146">
        <f t="shared" si="38"/>
        <v>0.375</v>
      </c>
      <c r="G83" s="146">
        <f t="shared" si="39"/>
        <v>0.41666666666666663</v>
      </c>
      <c r="H83" s="146">
        <f t="shared" si="40"/>
        <v>0.45833333333333337</v>
      </c>
      <c r="I83" s="146">
        <f t="shared" si="41"/>
        <v>0.5</v>
      </c>
      <c r="J83" s="146">
        <f t="shared" si="42"/>
        <v>0.54166666666666663</v>
      </c>
      <c r="K83" s="146">
        <f t="shared" si="43"/>
        <v>0.58333333333333337</v>
      </c>
      <c r="L83" s="213">
        <v>0.625</v>
      </c>
      <c r="M83" s="213"/>
      <c r="N83" s="134">
        <f t="shared" si="44"/>
        <v>0.66666666666666663</v>
      </c>
      <c r="O83" s="134">
        <f t="shared" si="45"/>
        <v>0.70833333333333337</v>
      </c>
      <c r="P83" s="173">
        <f t="shared" si="24"/>
        <v>0.72916666666666663</v>
      </c>
      <c r="Q83" s="134">
        <f t="shared" si="46"/>
        <v>0.75</v>
      </c>
      <c r="R83" s="134">
        <f t="shared" si="47"/>
        <v>0.79166666666666663</v>
      </c>
      <c r="S83" s="134">
        <f t="shared" si="48"/>
        <v>0.8125</v>
      </c>
      <c r="T83" s="134">
        <f>L83+(4.75/24)</f>
        <v>0.82291666666666663</v>
      </c>
      <c r="U83" s="134">
        <f t="shared" si="49"/>
        <v>0.83333333333333337</v>
      </c>
      <c r="V83" s="134">
        <f t="shared" si="50"/>
        <v>0.875</v>
      </c>
      <c r="W83" s="134">
        <f t="shared" si="51"/>
        <v>0.91666666666666674</v>
      </c>
      <c r="X83" s="134">
        <f t="shared" si="52"/>
        <v>0.95833333333333326</v>
      </c>
      <c r="Y83" s="133">
        <f t="shared" si="53"/>
        <v>1</v>
      </c>
      <c r="Z83" s="187">
        <f t="shared" ref="Z83:Z122" si="54">L83+(11/24)</f>
        <v>1.0833333333333333</v>
      </c>
    </row>
    <row r="84" spans="1:28" ht="15.5" x14ac:dyDescent="0.35">
      <c r="A84" s="98"/>
      <c r="B84" s="114" t="s">
        <v>182</v>
      </c>
      <c r="C84" s="196"/>
      <c r="D84" s="196"/>
      <c r="E84" s="196"/>
      <c r="F84" s="196"/>
      <c r="G84" s="196"/>
      <c r="H84" s="196"/>
      <c r="I84" s="196"/>
      <c r="J84" s="196"/>
      <c r="K84" s="196"/>
      <c r="L84" s="220"/>
      <c r="M84" s="220"/>
      <c r="N84" s="145"/>
      <c r="O84" s="145"/>
      <c r="P84" s="197"/>
      <c r="Q84" s="145"/>
      <c r="R84" s="145"/>
      <c r="S84" s="145"/>
      <c r="T84" s="145"/>
      <c r="U84" s="145"/>
      <c r="V84" s="145"/>
      <c r="W84" s="145"/>
      <c r="X84" s="145"/>
      <c r="Y84" s="40"/>
      <c r="Z84" s="198"/>
    </row>
    <row r="85" spans="1:28" x14ac:dyDescent="0.35">
      <c r="A85" s="98"/>
      <c r="B85" s="225" t="s">
        <v>190</v>
      </c>
      <c r="C85" s="196"/>
      <c r="D85" s="196"/>
      <c r="E85" s="196"/>
      <c r="F85" s="196"/>
      <c r="G85" s="196"/>
      <c r="H85" s="196"/>
      <c r="I85" s="196"/>
      <c r="J85" s="196"/>
      <c r="K85" s="196"/>
      <c r="L85" s="220"/>
      <c r="M85" s="220"/>
      <c r="N85" s="145"/>
      <c r="O85" s="145"/>
      <c r="P85" s="197"/>
      <c r="Q85" s="145"/>
      <c r="R85" s="145"/>
      <c r="S85" s="145"/>
      <c r="T85" s="145"/>
      <c r="U85" s="145"/>
      <c r="V85" s="145"/>
      <c r="W85" s="145"/>
      <c r="X85" s="145"/>
      <c r="Y85" s="40"/>
      <c r="Z85" s="198"/>
    </row>
    <row r="86" spans="1:28" x14ac:dyDescent="0.35">
      <c r="A86" s="98"/>
      <c r="B86" s="107" t="s">
        <v>183</v>
      </c>
      <c r="C86" s="167"/>
      <c r="D86" s="167"/>
      <c r="E86" s="167"/>
      <c r="F86" s="167"/>
      <c r="G86" s="167"/>
      <c r="H86" s="167"/>
      <c r="I86" s="167"/>
      <c r="J86" s="167"/>
      <c r="K86" s="167"/>
      <c r="L86" s="214"/>
      <c r="M86" s="214"/>
      <c r="N86" s="168"/>
      <c r="O86" s="168"/>
      <c r="P86" s="169"/>
      <c r="Q86" s="168"/>
      <c r="R86" s="168"/>
      <c r="S86" s="168"/>
      <c r="T86" s="168"/>
      <c r="U86" s="168"/>
      <c r="V86" s="168"/>
      <c r="W86" s="168"/>
      <c r="X86" s="168"/>
      <c r="Y86" s="192"/>
      <c r="Z86" s="193"/>
    </row>
    <row r="87" spans="1:28" ht="26.5" customHeight="1" x14ac:dyDescent="0.35">
      <c r="A87" s="116" t="s">
        <v>136</v>
      </c>
      <c r="B87" s="58" t="s">
        <v>164</v>
      </c>
      <c r="C87" s="146">
        <f t="shared" si="35"/>
        <v>0.27083333333333337</v>
      </c>
      <c r="D87" s="146">
        <f t="shared" si="36"/>
        <v>0.31250000000000006</v>
      </c>
      <c r="E87" s="146">
        <f t="shared" si="37"/>
        <v>0.35416666666666669</v>
      </c>
      <c r="F87" s="146">
        <f t="shared" si="38"/>
        <v>0.39583333333333337</v>
      </c>
      <c r="G87" s="146">
        <f t="shared" si="39"/>
        <v>0.4375</v>
      </c>
      <c r="H87" s="146">
        <f t="shared" si="40"/>
        <v>0.47916666666666674</v>
      </c>
      <c r="I87" s="146">
        <f t="shared" si="41"/>
        <v>0.52083333333333337</v>
      </c>
      <c r="J87" s="146">
        <f t="shared" si="42"/>
        <v>0.5625</v>
      </c>
      <c r="K87" s="146">
        <f t="shared" si="43"/>
        <v>0.60416666666666674</v>
      </c>
      <c r="L87" s="213">
        <v>0.64583333333333337</v>
      </c>
      <c r="M87" s="213"/>
      <c r="N87" s="134">
        <f t="shared" si="44"/>
        <v>0.6875</v>
      </c>
      <c r="O87" s="134">
        <f t="shared" si="45"/>
        <v>0.72916666666666674</v>
      </c>
      <c r="P87" s="173">
        <f t="shared" ref="P87:P122" si="55">L87+(2.5/24)</f>
        <v>0.75</v>
      </c>
      <c r="Q87" s="134">
        <f t="shared" si="46"/>
        <v>0.77083333333333337</v>
      </c>
      <c r="R87" s="134">
        <f t="shared" si="47"/>
        <v>0.8125</v>
      </c>
      <c r="S87" s="134">
        <f t="shared" si="48"/>
        <v>0.83333333333333337</v>
      </c>
      <c r="T87" s="134">
        <f>L87+(4.75/24)</f>
        <v>0.84375</v>
      </c>
      <c r="U87" s="134">
        <f t="shared" si="49"/>
        <v>0.85416666666666674</v>
      </c>
      <c r="V87" s="134">
        <f t="shared" si="50"/>
        <v>0.89583333333333337</v>
      </c>
      <c r="W87" s="134">
        <f t="shared" si="51"/>
        <v>0.9375</v>
      </c>
      <c r="X87" s="134">
        <f t="shared" si="52"/>
        <v>0.97916666666666674</v>
      </c>
      <c r="Y87" s="133">
        <f t="shared" si="53"/>
        <v>1.0208333333333335</v>
      </c>
      <c r="Z87" s="187">
        <f t="shared" si="54"/>
        <v>1.1041666666666667</v>
      </c>
    </row>
    <row r="88" spans="1:28" x14ac:dyDescent="0.35">
      <c r="A88" s="50"/>
      <c r="B88" s="35" t="s">
        <v>165</v>
      </c>
      <c r="C88" s="138"/>
      <c r="D88" s="138"/>
      <c r="E88" s="138"/>
      <c r="F88" s="138"/>
      <c r="G88" s="138"/>
      <c r="H88" s="138"/>
      <c r="I88" s="138"/>
      <c r="J88" s="138"/>
      <c r="K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39"/>
      <c r="Z88" s="188"/>
    </row>
    <row r="89" spans="1:28" x14ac:dyDescent="0.35">
      <c r="A89" s="50"/>
      <c r="B89" s="109" t="s">
        <v>186</v>
      </c>
      <c r="C89" s="138"/>
      <c r="D89" s="138"/>
      <c r="E89" s="138"/>
      <c r="F89" s="138"/>
      <c r="G89" s="138"/>
      <c r="H89" s="138"/>
      <c r="I89" s="138"/>
      <c r="J89" s="138"/>
      <c r="K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39"/>
      <c r="Z89" s="188"/>
    </row>
    <row r="90" spans="1:28" ht="43.5" x14ac:dyDescent="0.35">
      <c r="A90" s="50"/>
      <c r="B90" s="107" t="s">
        <v>58</v>
      </c>
      <c r="C90" s="138"/>
      <c r="D90" s="138"/>
      <c r="E90" s="138"/>
      <c r="F90" s="138"/>
      <c r="G90" s="138"/>
      <c r="H90" s="138"/>
      <c r="I90" s="138"/>
      <c r="J90" s="138"/>
      <c r="K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39"/>
      <c r="Z90" s="188"/>
    </row>
    <row r="91" spans="1:28" ht="21.5" customHeight="1" x14ac:dyDescent="0.35">
      <c r="A91" s="50"/>
      <c r="B91" s="109" t="s">
        <v>206</v>
      </c>
      <c r="C91" s="138"/>
      <c r="D91" s="138"/>
      <c r="E91" s="138"/>
      <c r="F91" s="138"/>
      <c r="G91" s="138"/>
      <c r="H91" s="138"/>
      <c r="I91" s="138"/>
      <c r="J91" s="138"/>
      <c r="K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39"/>
      <c r="Z91" s="188"/>
    </row>
    <row r="92" spans="1:28" ht="29" x14ac:dyDescent="0.35">
      <c r="A92" s="50"/>
      <c r="B92" s="107" t="s">
        <v>32</v>
      </c>
      <c r="C92" s="138"/>
      <c r="D92" s="138"/>
      <c r="E92" s="138"/>
      <c r="F92" s="138"/>
      <c r="G92" s="138"/>
      <c r="H92" s="138"/>
      <c r="I92" s="138"/>
      <c r="J92" s="138"/>
      <c r="K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39"/>
      <c r="Z92" s="188"/>
    </row>
    <row r="93" spans="1:28" x14ac:dyDescent="0.35">
      <c r="A93" s="50"/>
      <c r="B93" s="109" t="s">
        <v>184</v>
      </c>
      <c r="C93" s="138"/>
      <c r="D93" s="138"/>
      <c r="E93" s="138"/>
      <c r="F93" s="138"/>
      <c r="G93" s="138"/>
      <c r="H93" s="138"/>
      <c r="I93" s="138"/>
      <c r="J93" s="138"/>
      <c r="K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39"/>
      <c r="Z93" s="188"/>
    </row>
    <row r="94" spans="1:28" ht="29" x14ac:dyDescent="0.35">
      <c r="A94" s="50"/>
      <c r="B94" s="107" t="s">
        <v>45</v>
      </c>
      <c r="C94" s="138"/>
      <c r="D94" s="138"/>
      <c r="E94" s="138"/>
      <c r="F94" s="138"/>
      <c r="G94" s="138"/>
      <c r="H94" s="138"/>
      <c r="I94" s="138"/>
      <c r="J94" s="138"/>
      <c r="K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39"/>
      <c r="Z94" s="188"/>
    </row>
    <row r="95" spans="1:28" ht="29" x14ac:dyDescent="0.35">
      <c r="A95" s="50"/>
      <c r="B95" s="60" t="s">
        <v>185</v>
      </c>
      <c r="C95" s="138"/>
      <c r="D95" s="138"/>
      <c r="E95" s="138"/>
      <c r="F95" s="138"/>
      <c r="G95" s="138"/>
      <c r="H95" s="138"/>
      <c r="I95" s="138"/>
      <c r="J95" s="138"/>
      <c r="K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39"/>
      <c r="Z95" s="188"/>
    </row>
    <row r="96" spans="1:28" ht="29" x14ac:dyDescent="0.35">
      <c r="A96" s="50"/>
      <c r="B96" s="107" t="s">
        <v>166</v>
      </c>
      <c r="C96" s="138"/>
      <c r="D96" s="138"/>
      <c r="E96" s="138"/>
      <c r="F96" s="138"/>
      <c r="G96" s="138"/>
      <c r="H96" s="138"/>
      <c r="I96" s="138"/>
      <c r="J96" s="138"/>
      <c r="K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39"/>
      <c r="Z96" s="188"/>
    </row>
    <row r="97" spans="1:26" ht="30.5" customHeight="1" x14ac:dyDescent="0.35">
      <c r="A97" s="50"/>
      <c r="B97" s="109" t="s">
        <v>187</v>
      </c>
      <c r="C97" s="138"/>
      <c r="D97" s="138"/>
      <c r="E97" s="138"/>
      <c r="F97" s="138"/>
      <c r="G97" s="138"/>
      <c r="H97" s="138"/>
      <c r="I97" s="138"/>
      <c r="J97" s="138"/>
      <c r="K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39"/>
      <c r="Z97" s="188"/>
    </row>
    <row r="98" spans="1:26" ht="29" x14ac:dyDescent="0.35">
      <c r="A98" s="50"/>
      <c r="B98" s="107" t="s">
        <v>28</v>
      </c>
      <c r="C98" s="175"/>
      <c r="D98" s="175"/>
      <c r="E98" s="175"/>
      <c r="F98" s="175"/>
      <c r="G98" s="175"/>
      <c r="H98" s="175"/>
      <c r="I98" s="175"/>
      <c r="J98" s="175"/>
      <c r="K98" s="175"/>
      <c r="L98" s="216"/>
      <c r="M98" s="216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89"/>
      <c r="Z98" s="190"/>
    </row>
    <row r="99" spans="1:26" x14ac:dyDescent="0.35">
      <c r="A99" s="117" t="s">
        <v>137</v>
      </c>
      <c r="B99" s="118" t="s">
        <v>103</v>
      </c>
      <c r="C99" s="177">
        <f t="shared" si="35"/>
        <v>0.32291666666666663</v>
      </c>
      <c r="D99" s="177">
        <f t="shared" si="36"/>
        <v>0.36458333333333331</v>
      </c>
      <c r="E99" s="177">
        <f t="shared" si="37"/>
        <v>0.40624999999999994</v>
      </c>
      <c r="F99" s="177">
        <f t="shared" si="38"/>
        <v>0.44791666666666663</v>
      </c>
      <c r="G99" s="177">
        <f t="shared" si="39"/>
        <v>0.48958333333333326</v>
      </c>
      <c r="H99" s="177">
        <f t="shared" si="40"/>
        <v>0.53125</v>
      </c>
      <c r="I99" s="177">
        <f t="shared" si="41"/>
        <v>0.57291666666666663</v>
      </c>
      <c r="J99" s="177">
        <f t="shared" si="42"/>
        <v>0.61458333333333326</v>
      </c>
      <c r="K99" s="177">
        <f t="shared" si="43"/>
        <v>0.65625</v>
      </c>
      <c r="L99" s="217">
        <v>0.69791666666666663</v>
      </c>
      <c r="M99" s="217"/>
      <c r="N99" s="178">
        <f t="shared" si="44"/>
        <v>0.73958333333333326</v>
      </c>
      <c r="O99" s="178">
        <f t="shared" si="45"/>
        <v>0.78125</v>
      </c>
      <c r="P99" s="179">
        <f t="shared" si="55"/>
        <v>0.80208333333333326</v>
      </c>
      <c r="Q99" s="178">
        <f t="shared" si="46"/>
        <v>0.82291666666666663</v>
      </c>
      <c r="R99" s="178">
        <f t="shared" si="47"/>
        <v>0.86458333333333326</v>
      </c>
      <c r="S99" s="178">
        <f t="shared" si="48"/>
        <v>0.88541666666666663</v>
      </c>
      <c r="T99" s="178">
        <f>L99+(4.75/24)</f>
        <v>0.89583333333333326</v>
      </c>
      <c r="U99" s="178">
        <f t="shared" si="49"/>
        <v>0.90625</v>
      </c>
      <c r="V99" s="178">
        <f t="shared" si="50"/>
        <v>0.94791666666666663</v>
      </c>
      <c r="W99" s="178">
        <f t="shared" si="51"/>
        <v>0.98958333333333326</v>
      </c>
      <c r="X99" s="41">
        <f t="shared" si="52"/>
        <v>1.03125</v>
      </c>
      <c r="Y99" s="41">
        <f t="shared" si="53"/>
        <v>1.0729166666666665</v>
      </c>
      <c r="Z99" s="199">
        <f t="shared" si="54"/>
        <v>1.15625</v>
      </c>
    </row>
    <row r="100" spans="1:26" x14ac:dyDescent="0.35">
      <c r="A100" s="108" t="s">
        <v>83</v>
      </c>
      <c r="B100" s="58" t="s">
        <v>138</v>
      </c>
      <c r="C100" s="146">
        <f t="shared" si="35"/>
        <v>0.33333333333333337</v>
      </c>
      <c r="D100" s="146">
        <f t="shared" si="36"/>
        <v>0.37500000000000006</v>
      </c>
      <c r="E100" s="146">
        <f t="shared" si="37"/>
        <v>0.41666666666666669</v>
      </c>
      <c r="F100" s="146">
        <f t="shared" si="38"/>
        <v>0.45833333333333337</v>
      </c>
      <c r="G100" s="146">
        <f t="shared" si="39"/>
        <v>0.5</v>
      </c>
      <c r="H100" s="146">
        <f t="shared" si="40"/>
        <v>0.54166666666666674</v>
      </c>
      <c r="I100" s="146">
        <f t="shared" si="41"/>
        <v>0.58333333333333337</v>
      </c>
      <c r="J100" s="146">
        <f t="shared" si="42"/>
        <v>0.625</v>
      </c>
      <c r="K100" s="146">
        <f t="shared" si="43"/>
        <v>0.66666666666666674</v>
      </c>
      <c r="L100" s="213">
        <v>0.70833333333333337</v>
      </c>
      <c r="M100" s="213"/>
      <c r="N100" s="134">
        <f t="shared" si="44"/>
        <v>0.75</v>
      </c>
      <c r="O100" s="134">
        <f t="shared" si="45"/>
        <v>0.79166666666666674</v>
      </c>
      <c r="P100" s="173">
        <f t="shared" si="55"/>
        <v>0.8125</v>
      </c>
      <c r="Q100" s="134">
        <f t="shared" si="46"/>
        <v>0.83333333333333337</v>
      </c>
      <c r="R100" s="134">
        <f t="shared" si="47"/>
        <v>0.875</v>
      </c>
      <c r="S100" s="134">
        <f t="shared" si="48"/>
        <v>0.89583333333333337</v>
      </c>
      <c r="T100" s="134">
        <f>L100+(4.75/24)</f>
        <v>0.90625</v>
      </c>
      <c r="U100" s="134">
        <f t="shared" si="49"/>
        <v>0.91666666666666674</v>
      </c>
      <c r="V100" s="134">
        <f t="shared" si="50"/>
        <v>0.95833333333333337</v>
      </c>
      <c r="W100" s="133">
        <f t="shared" si="51"/>
        <v>1</v>
      </c>
      <c r="X100" s="133">
        <f t="shared" si="52"/>
        <v>1.0416666666666667</v>
      </c>
      <c r="Y100" s="133">
        <f t="shared" si="53"/>
        <v>1.0833333333333335</v>
      </c>
      <c r="Z100" s="187">
        <f t="shared" si="54"/>
        <v>1.1666666666666667</v>
      </c>
    </row>
    <row r="101" spans="1:26" x14ac:dyDescent="0.35">
      <c r="A101" s="49"/>
      <c r="B101" s="32" t="s">
        <v>139</v>
      </c>
      <c r="C101" s="138"/>
      <c r="D101" s="138"/>
      <c r="E101" s="138"/>
      <c r="F101" s="138"/>
      <c r="G101" s="138"/>
      <c r="H101" s="138"/>
      <c r="I101" s="138"/>
      <c r="J101" s="138"/>
      <c r="K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39"/>
      <c r="X101" s="39"/>
      <c r="Y101" s="39"/>
      <c r="Z101" s="188"/>
    </row>
    <row r="102" spans="1:26" x14ac:dyDescent="0.35">
      <c r="A102" s="106"/>
      <c r="B102" s="119" t="s">
        <v>140</v>
      </c>
      <c r="C102" s="175"/>
      <c r="D102" s="175"/>
      <c r="E102" s="175"/>
      <c r="F102" s="175"/>
      <c r="G102" s="175"/>
      <c r="H102" s="175"/>
      <c r="I102" s="175"/>
      <c r="J102" s="175"/>
      <c r="K102" s="175"/>
      <c r="L102" s="216"/>
      <c r="M102" s="216"/>
      <c r="N102" s="175"/>
      <c r="O102" s="175"/>
      <c r="P102" s="175"/>
      <c r="Q102" s="175"/>
      <c r="R102" s="175"/>
      <c r="S102" s="175"/>
      <c r="T102" s="175"/>
      <c r="U102" s="175"/>
      <c r="V102" s="175"/>
      <c r="W102" s="189"/>
      <c r="X102" s="189"/>
      <c r="Y102" s="189"/>
      <c r="Z102" s="190"/>
    </row>
    <row r="103" spans="1:26" x14ac:dyDescent="0.35">
      <c r="A103" s="120" t="s">
        <v>141</v>
      </c>
      <c r="B103" s="121" t="s">
        <v>142</v>
      </c>
      <c r="C103" s="146">
        <f t="shared" si="35"/>
        <v>0.375</v>
      </c>
      <c r="D103" s="146">
        <f t="shared" si="36"/>
        <v>0.41666666666666669</v>
      </c>
      <c r="E103" s="146">
        <f t="shared" si="37"/>
        <v>0.45833333333333331</v>
      </c>
      <c r="F103" s="146">
        <f t="shared" si="38"/>
        <v>0.5</v>
      </c>
      <c r="G103" s="146">
        <f t="shared" si="39"/>
        <v>0.54166666666666663</v>
      </c>
      <c r="H103" s="146">
        <f t="shared" si="40"/>
        <v>0.58333333333333337</v>
      </c>
      <c r="I103" s="146">
        <f t="shared" si="41"/>
        <v>0.625</v>
      </c>
      <c r="J103" s="146">
        <f t="shared" si="42"/>
        <v>0.66666666666666663</v>
      </c>
      <c r="K103" s="146">
        <f t="shared" si="43"/>
        <v>0.70833333333333337</v>
      </c>
      <c r="L103" s="213">
        <v>0.75</v>
      </c>
      <c r="M103" s="213"/>
      <c r="N103" s="134">
        <f t="shared" si="44"/>
        <v>0.79166666666666663</v>
      </c>
      <c r="O103" s="134">
        <f t="shared" si="45"/>
        <v>0.83333333333333337</v>
      </c>
      <c r="P103" s="173">
        <f t="shared" si="55"/>
        <v>0.85416666666666663</v>
      </c>
      <c r="Q103" s="134">
        <f t="shared" si="46"/>
        <v>0.875</v>
      </c>
      <c r="R103" s="134">
        <f t="shared" si="47"/>
        <v>0.91666666666666663</v>
      </c>
      <c r="S103" s="134">
        <f t="shared" si="48"/>
        <v>0.9375</v>
      </c>
      <c r="T103" s="134">
        <f>L103+(4.75/24)</f>
        <v>0.94791666666666663</v>
      </c>
      <c r="U103" s="134">
        <f t="shared" si="49"/>
        <v>0.95833333333333337</v>
      </c>
      <c r="V103" s="133">
        <f t="shared" si="50"/>
        <v>1</v>
      </c>
      <c r="W103" s="133">
        <f t="shared" si="51"/>
        <v>1.0416666666666667</v>
      </c>
      <c r="X103" s="133">
        <f t="shared" si="52"/>
        <v>1.0833333333333333</v>
      </c>
      <c r="Y103" s="133">
        <f t="shared" si="53"/>
        <v>1.125</v>
      </c>
      <c r="Z103" s="187">
        <f t="shared" si="54"/>
        <v>1.2083333333333333</v>
      </c>
    </row>
    <row r="104" spans="1:26" x14ac:dyDescent="0.35">
      <c r="A104" s="51"/>
      <c r="B104" s="32" t="s">
        <v>143</v>
      </c>
      <c r="C104" s="138"/>
      <c r="D104" s="138"/>
      <c r="E104" s="138"/>
      <c r="F104" s="138"/>
      <c r="G104" s="138"/>
      <c r="H104" s="138"/>
      <c r="I104" s="138"/>
      <c r="J104" s="138"/>
      <c r="K104" s="138"/>
      <c r="N104" s="138"/>
      <c r="O104" s="138"/>
      <c r="P104" s="138"/>
      <c r="Q104" s="138"/>
      <c r="R104" s="138"/>
      <c r="S104" s="138"/>
      <c r="T104" s="138"/>
      <c r="U104" s="138"/>
      <c r="V104" s="39"/>
      <c r="W104" s="39"/>
      <c r="X104" s="39"/>
      <c r="Y104" s="39"/>
      <c r="Z104" s="188"/>
    </row>
    <row r="105" spans="1:26" x14ac:dyDescent="0.35">
      <c r="A105" s="122"/>
      <c r="B105" s="123"/>
      <c r="C105" s="175"/>
      <c r="D105" s="175"/>
      <c r="E105" s="175"/>
      <c r="F105" s="175"/>
      <c r="G105" s="175"/>
      <c r="H105" s="175"/>
      <c r="I105" s="175"/>
      <c r="J105" s="175"/>
      <c r="K105" s="175"/>
      <c r="L105" s="216"/>
      <c r="M105" s="216"/>
      <c r="N105" s="175"/>
      <c r="O105" s="175"/>
      <c r="P105" s="175"/>
      <c r="Q105" s="175"/>
      <c r="R105" s="175"/>
      <c r="S105" s="175"/>
      <c r="T105" s="175"/>
      <c r="U105" s="175"/>
      <c r="V105" s="189"/>
      <c r="W105" s="189"/>
      <c r="X105" s="189"/>
      <c r="Y105" s="189"/>
      <c r="Z105" s="190"/>
    </row>
    <row r="106" spans="1:26" x14ac:dyDescent="0.35">
      <c r="A106" s="102" t="s">
        <v>162</v>
      </c>
      <c r="B106" s="130" t="s">
        <v>167</v>
      </c>
      <c r="C106" s="171"/>
      <c r="D106" s="171"/>
      <c r="E106" s="171"/>
      <c r="F106" s="171"/>
      <c r="G106" s="171"/>
      <c r="H106" s="171"/>
      <c r="I106" s="171"/>
      <c r="J106" s="171"/>
      <c r="K106" s="171"/>
      <c r="L106" s="215"/>
      <c r="M106" s="215"/>
      <c r="N106" s="171"/>
      <c r="O106" s="171"/>
      <c r="P106" s="171"/>
      <c r="Q106" s="171"/>
      <c r="R106" s="171"/>
      <c r="S106" s="171"/>
      <c r="T106" s="44"/>
      <c r="U106" s="44"/>
      <c r="V106" s="44"/>
      <c r="W106" s="44"/>
      <c r="X106" s="44"/>
      <c r="Y106" s="44"/>
      <c r="Z106" s="191"/>
    </row>
    <row r="107" spans="1:26" x14ac:dyDescent="0.35">
      <c r="A107" s="103" t="s">
        <v>144</v>
      </c>
      <c r="B107" s="104" t="s">
        <v>145</v>
      </c>
      <c r="C107" s="167">
        <f t="shared" si="35"/>
        <v>0.42708333333333337</v>
      </c>
      <c r="D107" s="167">
        <f t="shared" si="36"/>
        <v>0.46875000000000006</v>
      </c>
      <c r="E107" s="167">
        <f t="shared" si="37"/>
        <v>0.51041666666666674</v>
      </c>
      <c r="F107" s="167">
        <f t="shared" si="38"/>
        <v>0.55208333333333337</v>
      </c>
      <c r="G107" s="167">
        <f t="shared" si="39"/>
        <v>0.59375</v>
      </c>
      <c r="H107" s="167">
        <f t="shared" si="40"/>
        <v>0.63541666666666674</v>
      </c>
      <c r="I107" s="167">
        <f t="shared" si="41"/>
        <v>0.67708333333333337</v>
      </c>
      <c r="J107" s="167">
        <f t="shared" si="42"/>
        <v>0.71875</v>
      </c>
      <c r="K107" s="167">
        <f t="shared" si="43"/>
        <v>0.76041666666666674</v>
      </c>
      <c r="L107" s="214">
        <v>0.80208333333333337</v>
      </c>
      <c r="M107" s="214"/>
      <c r="N107" s="168">
        <f t="shared" si="44"/>
        <v>0.84375</v>
      </c>
      <c r="O107" s="168">
        <f t="shared" si="45"/>
        <v>0.88541666666666674</v>
      </c>
      <c r="P107" s="169">
        <f t="shared" si="55"/>
        <v>0.90625</v>
      </c>
      <c r="Q107" s="168">
        <f t="shared" si="46"/>
        <v>0.92708333333333337</v>
      </c>
      <c r="R107" s="168">
        <f t="shared" si="47"/>
        <v>0.96875</v>
      </c>
      <c r="S107" s="168">
        <f t="shared" si="48"/>
        <v>0.98958333333333337</v>
      </c>
      <c r="T107" s="228">
        <f>L107+(4.75/24)</f>
        <v>1</v>
      </c>
      <c r="U107" s="192">
        <f t="shared" si="49"/>
        <v>1.0104166666666667</v>
      </c>
      <c r="V107" s="192">
        <f t="shared" si="50"/>
        <v>1.0520833333333335</v>
      </c>
      <c r="W107" s="192">
        <f t="shared" si="51"/>
        <v>1.09375</v>
      </c>
      <c r="X107" s="192">
        <f t="shared" si="52"/>
        <v>1.1354166666666667</v>
      </c>
      <c r="Y107" s="192">
        <f t="shared" si="53"/>
        <v>1.1770833333333335</v>
      </c>
      <c r="Z107" s="193">
        <f t="shared" si="54"/>
        <v>1.2604166666666667</v>
      </c>
    </row>
    <row r="108" spans="1:26" x14ac:dyDescent="0.35">
      <c r="A108" s="124"/>
      <c r="B108" s="125" t="s">
        <v>163</v>
      </c>
      <c r="C108" s="171"/>
      <c r="D108" s="171"/>
      <c r="E108" s="171"/>
      <c r="F108" s="171"/>
      <c r="G108" s="171"/>
      <c r="H108" s="171"/>
      <c r="I108" s="171"/>
      <c r="J108" s="171"/>
      <c r="K108" s="171"/>
      <c r="L108" s="215"/>
      <c r="M108" s="215"/>
      <c r="N108" s="171"/>
      <c r="O108" s="171"/>
      <c r="P108" s="171"/>
      <c r="Q108" s="44"/>
      <c r="R108" s="44"/>
      <c r="S108" s="44"/>
      <c r="T108" s="44"/>
      <c r="U108" s="44"/>
      <c r="V108" s="44"/>
      <c r="W108" s="44"/>
      <c r="X108" s="44"/>
      <c r="Y108" s="44"/>
      <c r="Z108" s="191"/>
    </row>
    <row r="109" spans="1:26" ht="15" thickBot="1" x14ac:dyDescent="0.4">
      <c r="A109" s="52" t="s">
        <v>146</v>
      </c>
      <c r="B109" s="36" t="s">
        <v>147</v>
      </c>
      <c r="C109" s="167">
        <f t="shared" si="35"/>
        <v>0.51041666666666663</v>
      </c>
      <c r="D109" s="167">
        <f t="shared" si="36"/>
        <v>0.55208333333333326</v>
      </c>
      <c r="E109" s="167">
        <f t="shared" si="37"/>
        <v>0.59375</v>
      </c>
      <c r="F109" s="167">
        <f t="shared" si="38"/>
        <v>0.63541666666666663</v>
      </c>
      <c r="G109" s="167">
        <f t="shared" si="39"/>
        <v>0.67708333333333326</v>
      </c>
      <c r="H109" s="167">
        <f t="shared" si="40"/>
        <v>0.71875</v>
      </c>
      <c r="I109" s="167">
        <f t="shared" si="41"/>
        <v>0.76041666666666663</v>
      </c>
      <c r="J109" s="167">
        <f t="shared" si="42"/>
        <v>0.80208333333333326</v>
      </c>
      <c r="K109" s="167">
        <f t="shared" si="43"/>
        <v>0.84375</v>
      </c>
      <c r="L109" s="214">
        <v>0.88541666666666663</v>
      </c>
      <c r="M109" s="214"/>
      <c r="N109" s="168">
        <f t="shared" si="44"/>
        <v>0.92708333333333326</v>
      </c>
      <c r="O109" s="168">
        <f t="shared" si="45"/>
        <v>0.96875</v>
      </c>
      <c r="P109" s="169">
        <f t="shared" si="55"/>
        <v>0.98958333333333326</v>
      </c>
      <c r="Q109" s="192">
        <f t="shared" si="46"/>
        <v>1.0104166666666665</v>
      </c>
      <c r="R109" s="192">
        <f t="shared" si="47"/>
        <v>1.0520833333333333</v>
      </c>
      <c r="S109" s="192">
        <f t="shared" si="48"/>
        <v>1.0729166666666665</v>
      </c>
      <c r="T109" s="192">
        <f>L109+(4.75/24)</f>
        <v>1.0833333333333333</v>
      </c>
      <c r="U109" s="192">
        <f t="shared" si="49"/>
        <v>1.09375</v>
      </c>
      <c r="V109" s="192">
        <f t="shared" si="50"/>
        <v>1.1354166666666665</v>
      </c>
      <c r="W109" s="192">
        <f t="shared" si="51"/>
        <v>1.1770833333333333</v>
      </c>
      <c r="X109" s="192">
        <f t="shared" si="52"/>
        <v>1.21875</v>
      </c>
      <c r="Y109" s="192">
        <f t="shared" si="53"/>
        <v>1.2604166666666665</v>
      </c>
      <c r="Z109" s="193">
        <f t="shared" si="54"/>
        <v>1.34375</v>
      </c>
    </row>
    <row r="110" spans="1:26" x14ac:dyDescent="0.35">
      <c r="A110" s="21"/>
      <c r="B110" s="226"/>
      <c r="C110" s="11"/>
      <c r="D110" s="11"/>
      <c r="E110" s="11"/>
      <c r="F110" s="11"/>
      <c r="G110" s="11"/>
      <c r="H110" s="11"/>
      <c r="I110" s="11"/>
      <c r="J110" s="11"/>
      <c r="K110" s="11"/>
      <c r="L110" s="227"/>
      <c r="M110" s="227"/>
      <c r="N110" s="42"/>
      <c r="O110" s="42"/>
      <c r="P110" s="25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x14ac:dyDescent="0.35">
      <c r="A111" s="7"/>
      <c r="B111" s="19"/>
      <c r="C111" s="7"/>
      <c r="D111" s="7"/>
      <c r="E111" s="7"/>
      <c r="F111" s="7"/>
      <c r="G111" s="7"/>
      <c r="H111" s="7"/>
      <c r="I111" s="7"/>
      <c r="J111" s="7"/>
      <c r="K111" s="7"/>
      <c r="Q111" s="7"/>
    </row>
    <row r="112" spans="1:26" s="18" customFormat="1" ht="15" thickBot="1" x14ac:dyDescent="0.4">
      <c r="A112" s="7"/>
      <c r="B112" s="19"/>
      <c r="C112" s="53" t="s">
        <v>68</v>
      </c>
      <c r="D112" s="47" t="s">
        <v>69</v>
      </c>
      <c r="E112" s="47" t="s">
        <v>70</v>
      </c>
      <c r="F112" s="47" t="s">
        <v>37</v>
      </c>
      <c r="G112" s="47" t="s">
        <v>71</v>
      </c>
      <c r="H112" s="47" t="s">
        <v>72</v>
      </c>
      <c r="I112" s="47" t="s">
        <v>73</v>
      </c>
      <c r="J112" s="47" t="s">
        <v>74</v>
      </c>
      <c r="K112" s="47" t="s">
        <v>75</v>
      </c>
      <c r="L112" s="209" t="s">
        <v>17</v>
      </c>
      <c r="M112" s="209"/>
      <c r="N112" s="47" t="s">
        <v>76</v>
      </c>
      <c r="O112" s="47" t="s">
        <v>25</v>
      </c>
      <c r="P112" s="47" t="s">
        <v>172</v>
      </c>
      <c r="Q112" s="47" t="s">
        <v>77</v>
      </c>
      <c r="R112" s="47" t="s">
        <v>31</v>
      </c>
      <c r="S112" s="47" t="s">
        <v>173</v>
      </c>
      <c r="T112" s="47" t="s">
        <v>213</v>
      </c>
      <c r="U112" s="47" t="s">
        <v>78</v>
      </c>
      <c r="V112" s="47" t="s">
        <v>79</v>
      </c>
      <c r="W112" s="47" t="s">
        <v>80</v>
      </c>
      <c r="X112" s="47" t="s">
        <v>81</v>
      </c>
      <c r="Y112" s="47" t="s">
        <v>33</v>
      </c>
      <c r="Z112" s="47" t="s">
        <v>82</v>
      </c>
    </row>
    <row r="113" spans="1:26" ht="14.5" customHeight="1" x14ac:dyDescent="0.35">
      <c r="A113" s="26" t="s">
        <v>148</v>
      </c>
      <c r="B113" s="27"/>
      <c r="C113" s="163" t="s">
        <v>174</v>
      </c>
      <c r="D113" s="255"/>
      <c r="E113" s="235" t="s">
        <v>175</v>
      </c>
      <c r="F113" s="222"/>
      <c r="G113" s="222"/>
      <c r="H113" s="222"/>
      <c r="I113" s="222"/>
      <c r="J113" s="222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33"/>
    </row>
    <row r="114" spans="1:26" ht="14.5" customHeight="1" thickBot="1" x14ac:dyDescent="0.4">
      <c r="A114" s="126"/>
      <c r="B114" s="127"/>
      <c r="C114" s="201"/>
      <c r="D114" s="256"/>
      <c r="E114" s="236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37"/>
    </row>
    <row r="115" spans="1:26" x14ac:dyDescent="0.35">
      <c r="A115" s="102" t="s">
        <v>162</v>
      </c>
      <c r="B115" s="254" t="s">
        <v>161</v>
      </c>
      <c r="C115" s="238"/>
      <c r="D115" s="239"/>
      <c r="E115" s="222"/>
      <c r="F115" s="222"/>
      <c r="G115" s="222"/>
      <c r="H115" s="222"/>
      <c r="I115" s="222"/>
      <c r="J115" s="222"/>
      <c r="K115" s="222"/>
      <c r="L115" s="240"/>
      <c r="M115" s="240"/>
      <c r="N115" s="222"/>
      <c r="O115" s="222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33"/>
    </row>
    <row r="116" spans="1:26" ht="23.5" customHeight="1" x14ac:dyDescent="0.35">
      <c r="A116" s="103" t="s">
        <v>216</v>
      </c>
      <c r="B116" s="67" t="s">
        <v>123</v>
      </c>
      <c r="C116" s="241">
        <v>0.91666666666666663</v>
      </c>
      <c r="D116" s="165">
        <v>0.95833333333333337</v>
      </c>
      <c r="E116" s="167">
        <f t="shared" si="37"/>
        <v>0</v>
      </c>
      <c r="F116" s="167">
        <f t="shared" si="38"/>
        <v>4.1666666666666685E-2</v>
      </c>
      <c r="G116" s="167">
        <f t="shared" si="39"/>
        <v>8.3333333333333343E-2</v>
      </c>
      <c r="H116" s="167">
        <f t="shared" si="40"/>
        <v>0.12500000000000003</v>
      </c>
      <c r="I116" s="167">
        <f t="shared" si="41"/>
        <v>0.16666666666666669</v>
      </c>
      <c r="J116" s="167">
        <f t="shared" si="42"/>
        <v>0.20833333333333337</v>
      </c>
      <c r="K116" s="167">
        <f t="shared" si="43"/>
        <v>0.25</v>
      </c>
      <c r="L116" s="220">
        <v>0.29166666666666669</v>
      </c>
      <c r="M116" s="232"/>
      <c r="N116" s="168">
        <f>L116+(1/24)</f>
        <v>0.33333333333333337</v>
      </c>
      <c r="O116" s="168">
        <f t="shared" si="45"/>
        <v>0.375</v>
      </c>
      <c r="P116" s="169">
        <f t="shared" si="55"/>
        <v>0.39583333333333337</v>
      </c>
      <c r="Q116" s="168">
        <f t="shared" si="46"/>
        <v>0.41666666666666669</v>
      </c>
      <c r="R116" s="168">
        <f t="shared" si="47"/>
        <v>0.45833333333333337</v>
      </c>
      <c r="S116" s="168">
        <f t="shared" si="48"/>
        <v>0.47916666666666669</v>
      </c>
      <c r="T116" s="168">
        <f>L116+(4.75/24)</f>
        <v>0.48958333333333337</v>
      </c>
      <c r="U116" s="168">
        <f t="shared" si="49"/>
        <v>0.5</v>
      </c>
      <c r="V116" s="168">
        <f t="shared" si="50"/>
        <v>0.54166666666666674</v>
      </c>
      <c r="W116" s="168">
        <f t="shared" si="51"/>
        <v>0.58333333333333337</v>
      </c>
      <c r="X116" s="168">
        <f t="shared" si="52"/>
        <v>0.625</v>
      </c>
      <c r="Y116" s="168">
        <f t="shared" si="53"/>
        <v>0.66666666666666674</v>
      </c>
      <c r="Z116" s="242">
        <f t="shared" si="54"/>
        <v>0.75</v>
      </c>
    </row>
    <row r="117" spans="1:26" ht="23.5" customHeight="1" x14ac:dyDescent="0.35">
      <c r="A117" s="34" t="s">
        <v>162</v>
      </c>
      <c r="B117" s="24" t="s">
        <v>176</v>
      </c>
      <c r="C117" s="243"/>
      <c r="D117" s="200"/>
      <c r="E117" s="200"/>
      <c r="F117" s="200"/>
      <c r="G117" s="200"/>
      <c r="H117" s="200"/>
      <c r="I117" s="200"/>
      <c r="J117" s="200"/>
      <c r="K117" s="200"/>
      <c r="L117" s="221"/>
      <c r="M117" s="221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34"/>
    </row>
    <row r="118" spans="1:26" ht="23.5" customHeight="1" x14ac:dyDescent="0.35">
      <c r="A118" s="103" t="s">
        <v>149</v>
      </c>
      <c r="B118" s="132" t="s">
        <v>150</v>
      </c>
      <c r="C118" s="241">
        <v>0.95833333333333337</v>
      </c>
      <c r="D118" s="167">
        <f t="shared" si="36"/>
        <v>0</v>
      </c>
      <c r="E118" s="167">
        <f t="shared" si="37"/>
        <v>4.166666666666663E-2</v>
      </c>
      <c r="F118" s="167">
        <f t="shared" si="38"/>
        <v>8.3333333333333315E-2</v>
      </c>
      <c r="G118" s="167">
        <f t="shared" si="39"/>
        <v>0.12499999999999997</v>
      </c>
      <c r="H118" s="167">
        <f t="shared" si="40"/>
        <v>0.16666666666666666</v>
      </c>
      <c r="I118" s="167">
        <f t="shared" si="41"/>
        <v>0.20833333333333331</v>
      </c>
      <c r="J118" s="167">
        <f t="shared" si="42"/>
        <v>0.25</v>
      </c>
      <c r="K118" s="167">
        <f t="shared" si="43"/>
        <v>0.29166666666666663</v>
      </c>
      <c r="L118" s="214">
        <v>0.33333333333333331</v>
      </c>
      <c r="M118" s="214"/>
      <c r="N118" s="168">
        <f t="shared" si="44"/>
        <v>0.375</v>
      </c>
      <c r="O118" s="168">
        <f t="shared" si="45"/>
        <v>0.41666666666666663</v>
      </c>
      <c r="P118" s="169">
        <f t="shared" si="55"/>
        <v>0.4375</v>
      </c>
      <c r="Q118" s="168">
        <f t="shared" si="46"/>
        <v>0.45833333333333331</v>
      </c>
      <c r="R118" s="168">
        <f t="shared" si="47"/>
        <v>0.5</v>
      </c>
      <c r="S118" s="168">
        <f t="shared" si="48"/>
        <v>0.52083333333333326</v>
      </c>
      <c r="T118" s="168">
        <f>L118+(4.75/24)</f>
        <v>0.53125</v>
      </c>
      <c r="U118" s="168">
        <f t="shared" si="49"/>
        <v>0.54166666666666663</v>
      </c>
      <c r="V118" s="168">
        <f t="shared" si="50"/>
        <v>0.58333333333333326</v>
      </c>
      <c r="W118" s="168">
        <f t="shared" si="51"/>
        <v>0.625</v>
      </c>
      <c r="X118" s="168">
        <f t="shared" si="52"/>
        <v>0.66666666666666663</v>
      </c>
      <c r="Y118" s="168">
        <f t="shared" si="53"/>
        <v>0.70833333333333326</v>
      </c>
      <c r="Z118" s="242">
        <f t="shared" si="54"/>
        <v>0.79166666666666663</v>
      </c>
    </row>
    <row r="119" spans="1:26" ht="20.5" customHeight="1" x14ac:dyDescent="0.35">
      <c r="A119" s="102" t="s">
        <v>162</v>
      </c>
      <c r="B119" s="131" t="s">
        <v>169</v>
      </c>
      <c r="C119" s="244"/>
      <c r="D119" s="171"/>
      <c r="E119" s="171"/>
      <c r="F119" s="171"/>
      <c r="G119" s="171"/>
      <c r="H119" s="171"/>
      <c r="I119" s="171"/>
      <c r="J119" s="171"/>
      <c r="K119" s="171"/>
      <c r="L119" s="215"/>
      <c r="M119" s="215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245"/>
    </row>
    <row r="120" spans="1:26" ht="19" customHeight="1" x14ac:dyDescent="0.35">
      <c r="A120" s="103" t="s">
        <v>151</v>
      </c>
      <c r="B120" s="132" t="s">
        <v>152</v>
      </c>
      <c r="C120" s="246">
        <f t="shared" si="35"/>
        <v>4.1666666666666685E-2</v>
      </c>
      <c r="D120" s="167">
        <f t="shared" si="36"/>
        <v>8.333333333333337E-2</v>
      </c>
      <c r="E120" s="167">
        <f t="shared" si="37"/>
        <v>0.125</v>
      </c>
      <c r="F120" s="167">
        <f t="shared" si="38"/>
        <v>0.16666666666666669</v>
      </c>
      <c r="G120" s="167">
        <f t="shared" si="39"/>
        <v>0.20833333333333334</v>
      </c>
      <c r="H120" s="167">
        <f t="shared" si="40"/>
        <v>0.25</v>
      </c>
      <c r="I120" s="167">
        <f t="shared" si="41"/>
        <v>0.29166666666666669</v>
      </c>
      <c r="J120" s="167">
        <f t="shared" si="42"/>
        <v>0.33333333333333337</v>
      </c>
      <c r="K120" s="167">
        <f t="shared" si="43"/>
        <v>0.375</v>
      </c>
      <c r="L120" s="214">
        <v>0.41666666666666669</v>
      </c>
      <c r="M120" s="214"/>
      <c r="N120" s="168">
        <f t="shared" si="44"/>
        <v>0.45833333333333337</v>
      </c>
      <c r="O120" s="168">
        <f t="shared" si="45"/>
        <v>0.5</v>
      </c>
      <c r="P120" s="169">
        <f t="shared" si="55"/>
        <v>0.52083333333333337</v>
      </c>
      <c r="Q120" s="168">
        <f t="shared" si="46"/>
        <v>0.54166666666666674</v>
      </c>
      <c r="R120" s="168">
        <f t="shared" si="47"/>
        <v>0.58333333333333337</v>
      </c>
      <c r="S120" s="168">
        <f t="shared" si="48"/>
        <v>0.60416666666666674</v>
      </c>
      <c r="T120" s="168">
        <f>L120+(4.75/24)</f>
        <v>0.61458333333333337</v>
      </c>
      <c r="U120" s="168">
        <f t="shared" si="49"/>
        <v>0.625</v>
      </c>
      <c r="V120" s="168">
        <f t="shared" si="50"/>
        <v>0.66666666666666674</v>
      </c>
      <c r="W120" s="168">
        <f t="shared" si="51"/>
        <v>0.70833333333333337</v>
      </c>
      <c r="X120" s="168">
        <f t="shared" si="52"/>
        <v>0.75</v>
      </c>
      <c r="Y120" s="168">
        <f t="shared" si="53"/>
        <v>0.79166666666666674</v>
      </c>
      <c r="Z120" s="242">
        <f t="shared" si="54"/>
        <v>0.875</v>
      </c>
    </row>
    <row r="121" spans="1:26" ht="18" customHeight="1" x14ac:dyDescent="0.35">
      <c r="A121" s="102" t="s">
        <v>162</v>
      </c>
      <c r="B121" s="131" t="s">
        <v>168</v>
      </c>
      <c r="C121" s="247"/>
      <c r="D121" s="171"/>
      <c r="E121" s="171"/>
      <c r="F121" s="171"/>
      <c r="G121" s="171"/>
      <c r="H121" s="171"/>
      <c r="I121" s="171"/>
      <c r="J121" s="171"/>
      <c r="K121" s="171"/>
      <c r="L121" s="215"/>
      <c r="M121" s="215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245"/>
    </row>
    <row r="122" spans="1:26" ht="15" thickBot="1" x14ac:dyDescent="0.4">
      <c r="A122" s="52" t="s">
        <v>153</v>
      </c>
      <c r="B122" s="64" t="s">
        <v>154</v>
      </c>
      <c r="C122" s="248">
        <f t="shared" si="35"/>
        <v>0.10416666666666669</v>
      </c>
      <c r="D122" s="249">
        <f t="shared" si="36"/>
        <v>0.14583333333333337</v>
      </c>
      <c r="E122" s="249">
        <f t="shared" si="37"/>
        <v>0.1875</v>
      </c>
      <c r="F122" s="249">
        <f t="shared" si="38"/>
        <v>0.22916666666666669</v>
      </c>
      <c r="G122" s="249">
        <f t="shared" si="39"/>
        <v>0.27083333333333337</v>
      </c>
      <c r="H122" s="249">
        <f t="shared" si="40"/>
        <v>0.3125</v>
      </c>
      <c r="I122" s="249">
        <f t="shared" si="41"/>
        <v>0.35416666666666669</v>
      </c>
      <c r="J122" s="249">
        <f t="shared" si="42"/>
        <v>0.39583333333333337</v>
      </c>
      <c r="K122" s="249">
        <f t="shared" si="43"/>
        <v>0.4375</v>
      </c>
      <c r="L122" s="250">
        <v>0.47916666666666669</v>
      </c>
      <c r="M122" s="250"/>
      <c r="N122" s="251">
        <f t="shared" si="44"/>
        <v>0.52083333333333337</v>
      </c>
      <c r="O122" s="251">
        <f t="shared" si="45"/>
        <v>0.5625</v>
      </c>
      <c r="P122" s="252">
        <f t="shared" si="55"/>
        <v>0.58333333333333337</v>
      </c>
      <c r="Q122" s="251">
        <f t="shared" si="46"/>
        <v>0.60416666666666674</v>
      </c>
      <c r="R122" s="251">
        <f t="shared" si="47"/>
        <v>0.64583333333333337</v>
      </c>
      <c r="S122" s="251">
        <f t="shared" si="48"/>
        <v>0.66666666666666674</v>
      </c>
      <c r="T122" s="251">
        <f>L122+(4.75/24)</f>
        <v>0.67708333333333337</v>
      </c>
      <c r="U122" s="251">
        <f t="shared" si="49"/>
        <v>0.6875</v>
      </c>
      <c r="V122" s="251">
        <f t="shared" si="50"/>
        <v>0.72916666666666674</v>
      </c>
      <c r="W122" s="251">
        <f t="shared" si="51"/>
        <v>0.77083333333333337</v>
      </c>
      <c r="X122" s="251">
        <f t="shared" si="52"/>
        <v>0.8125</v>
      </c>
      <c r="Y122" s="251">
        <f t="shared" si="53"/>
        <v>0.85416666666666674</v>
      </c>
      <c r="Z122" s="253">
        <f t="shared" si="54"/>
        <v>0.9375</v>
      </c>
    </row>
    <row r="123" spans="1:26" x14ac:dyDescent="0.35">
      <c r="L123" s="164"/>
      <c r="M123" s="164"/>
    </row>
    <row r="124" spans="1:26" x14ac:dyDescent="0.35">
      <c r="L124" s="164"/>
      <c r="M124" s="164"/>
    </row>
    <row r="125" spans="1:26" x14ac:dyDescent="0.35">
      <c r="L125" s="164"/>
      <c r="M125" s="164"/>
    </row>
    <row r="126" spans="1:26" x14ac:dyDescent="0.35">
      <c r="B126" s="23"/>
      <c r="L126" s="164"/>
      <c r="M126" s="164"/>
    </row>
    <row r="127" spans="1:26" x14ac:dyDescent="0.35">
      <c r="L127" s="164"/>
      <c r="M127" s="164"/>
    </row>
    <row r="128" spans="1:26" x14ac:dyDescent="0.35">
      <c r="L128" s="164"/>
      <c r="M128" s="164"/>
    </row>
    <row r="129" spans="12:13" x14ac:dyDescent="0.35">
      <c r="L129" s="164"/>
      <c r="M129" s="164"/>
    </row>
    <row r="130" spans="12:13" x14ac:dyDescent="0.35">
      <c r="L130" s="164"/>
      <c r="M130" s="164"/>
    </row>
    <row r="131" spans="12:13" x14ac:dyDescent="0.35">
      <c r="L131" s="164"/>
      <c r="M131" s="164"/>
    </row>
    <row r="132" spans="12:13" x14ac:dyDescent="0.35">
      <c r="L132" s="164"/>
      <c r="M132" s="164"/>
    </row>
    <row r="133" spans="12:13" x14ac:dyDescent="0.35">
      <c r="L133" s="164"/>
      <c r="M133" s="164"/>
    </row>
    <row r="134" spans="12:13" x14ac:dyDescent="0.35">
      <c r="L134" s="164"/>
      <c r="M134" s="164"/>
    </row>
    <row r="135" spans="12:13" x14ac:dyDescent="0.35">
      <c r="L135" s="164"/>
      <c r="M135" s="164"/>
    </row>
    <row r="136" spans="12:13" x14ac:dyDescent="0.35">
      <c r="L136" s="164"/>
      <c r="M136" s="164"/>
    </row>
    <row r="137" spans="12:13" x14ac:dyDescent="0.35">
      <c r="L137" s="164"/>
      <c r="M137" s="164"/>
    </row>
    <row r="138" spans="12:13" x14ac:dyDescent="0.35">
      <c r="L138" s="164"/>
      <c r="M138" s="164"/>
    </row>
    <row r="139" spans="12:13" x14ac:dyDescent="0.35">
      <c r="L139" s="164"/>
      <c r="M139" s="164"/>
    </row>
    <row r="140" spans="12:13" x14ac:dyDescent="0.35">
      <c r="L140" s="164"/>
      <c r="M140" s="164"/>
    </row>
    <row r="141" spans="12:13" x14ac:dyDescent="0.35">
      <c r="L141" s="164"/>
      <c r="M141" s="164"/>
    </row>
    <row r="142" spans="12:13" x14ac:dyDescent="0.35">
      <c r="L142" s="164"/>
      <c r="M142" s="164"/>
    </row>
    <row r="143" spans="12:13" x14ac:dyDescent="0.35">
      <c r="L143" s="164"/>
      <c r="M143" s="164"/>
    </row>
    <row r="144" spans="12:13" x14ac:dyDescent="0.35">
      <c r="L144" s="164"/>
      <c r="M144" s="164"/>
    </row>
    <row r="145" spans="12:13" x14ac:dyDescent="0.35">
      <c r="L145" s="164"/>
      <c r="M145" s="164"/>
    </row>
    <row r="146" spans="12:13" x14ac:dyDescent="0.35">
      <c r="L146" s="164"/>
      <c r="M146" s="164"/>
    </row>
    <row r="147" spans="12:13" x14ac:dyDescent="0.35">
      <c r="L147" s="164"/>
      <c r="M147" s="164"/>
    </row>
    <row r="148" spans="12:13" x14ac:dyDescent="0.35">
      <c r="L148" s="164"/>
      <c r="M148" s="164"/>
    </row>
    <row r="149" spans="12:13" x14ac:dyDescent="0.35">
      <c r="L149" s="164"/>
      <c r="M149" s="164"/>
    </row>
    <row r="150" spans="12:13" x14ac:dyDescent="0.35">
      <c r="L150" s="164"/>
      <c r="M150" s="164"/>
    </row>
    <row r="151" spans="12:13" x14ac:dyDescent="0.35">
      <c r="L151" s="164"/>
      <c r="M151" s="164"/>
    </row>
    <row r="152" spans="12:13" x14ac:dyDescent="0.35">
      <c r="L152" s="164"/>
      <c r="M152" s="164"/>
    </row>
    <row r="153" spans="12:13" x14ac:dyDescent="0.35">
      <c r="L153" s="164"/>
      <c r="M153" s="164"/>
    </row>
    <row r="154" spans="12:13" x14ac:dyDescent="0.35">
      <c r="L154" s="164"/>
      <c r="M154" s="164"/>
    </row>
    <row r="155" spans="12:13" x14ac:dyDescent="0.35">
      <c r="L155" s="164"/>
      <c r="M155" s="164"/>
    </row>
    <row r="156" spans="12:13" x14ac:dyDescent="0.35">
      <c r="L156" s="164"/>
      <c r="M156" s="164"/>
    </row>
    <row r="157" spans="12:13" x14ac:dyDescent="0.35">
      <c r="L157" s="164"/>
      <c r="M157" s="164"/>
    </row>
    <row r="158" spans="12:13" x14ac:dyDescent="0.35">
      <c r="L158" s="164"/>
      <c r="M158" s="164"/>
    </row>
    <row r="159" spans="12:13" x14ac:dyDescent="0.35">
      <c r="L159" s="164"/>
      <c r="M159" s="164"/>
    </row>
    <row r="160" spans="12:13" x14ac:dyDescent="0.35">
      <c r="L160" s="164"/>
      <c r="M160" s="164"/>
    </row>
    <row r="161" spans="12:13" x14ac:dyDescent="0.35">
      <c r="L161" s="164"/>
      <c r="M161" s="164"/>
    </row>
    <row r="162" spans="12:13" x14ac:dyDescent="0.35">
      <c r="L162" s="164"/>
      <c r="M162" s="164"/>
    </row>
    <row r="163" spans="12:13" x14ac:dyDescent="0.35">
      <c r="L163" s="164"/>
      <c r="M163" s="164"/>
    </row>
    <row r="164" spans="12:13" x14ac:dyDescent="0.35">
      <c r="L164" s="164"/>
      <c r="M164" s="164"/>
    </row>
    <row r="165" spans="12:13" x14ac:dyDescent="0.35">
      <c r="L165" s="164"/>
      <c r="M165" s="164"/>
    </row>
    <row r="166" spans="12:13" x14ac:dyDescent="0.35">
      <c r="L166" s="164"/>
      <c r="M166" s="164"/>
    </row>
    <row r="167" spans="12:13" x14ac:dyDescent="0.35">
      <c r="L167" s="164"/>
      <c r="M167" s="164"/>
    </row>
    <row r="168" spans="12:13" x14ac:dyDescent="0.35">
      <c r="L168" s="164"/>
      <c r="M168" s="164"/>
    </row>
    <row r="169" spans="12:13" x14ac:dyDescent="0.35">
      <c r="L169" s="164"/>
      <c r="M169" s="164"/>
    </row>
    <row r="170" spans="12:13" x14ac:dyDescent="0.35">
      <c r="L170" s="164"/>
      <c r="M170" s="164"/>
    </row>
    <row r="171" spans="12:13" x14ac:dyDescent="0.35">
      <c r="L171" s="164"/>
      <c r="M171" s="164"/>
    </row>
    <row r="172" spans="12:13" x14ac:dyDescent="0.35">
      <c r="L172" s="164"/>
      <c r="M172" s="164"/>
    </row>
    <row r="173" spans="12:13" x14ac:dyDescent="0.35">
      <c r="L173" s="164"/>
      <c r="M173" s="164"/>
    </row>
    <row r="174" spans="12:13" x14ac:dyDescent="0.35">
      <c r="L174" s="164"/>
      <c r="M174" s="164"/>
    </row>
    <row r="175" spans="12:13" x14ac:dyDescent="0.35">
      <c r="L175" s="164"/>
      <c r="M175" s="164"/>
    </row>
    <row r="176" spans="12:13" x14ac:dyDescent="0.35">
      <c r="L176" s="164"/>
      <c r="M176" s="164"/>
    </row>
    <row r="177" spans="12:13" x14ac:dyDescent="0.35">
      <c r="L177" s="164"/>
      <c r="M177" s="164"/>
    </row>
    <row r="178" spans="12:13" x14ac:dyDescent="0.35">
      <c r="L178" s="164"/>
      <c r="M178" s="164"/>
    </row>
    <row r="179" spans="12:13" x14ac:dyDescent="0.35">
      <c r="L179" s="164"/>
      <c r="M179" s="164"/>
    </row>
    <row r="180" spans="12:13" x14ac:dyDescent="0.35">
      <c r="L180" s="164"/>
      <c r="M180" s="164"/>
    </row>
    <row r="181" spans="12:13" x14ac:dyDescent="0.35">
      <c r="L181" s="164"/>
      <c r="M181" s="164"/>
    </row>
    <row r="182" spans="12:13" x14ac:dyDescent="0.35">
      <c r="L182" s="164"/>
      <c r="M182" s="164"/>
    </row>
    <row r="183" spans="12:13" x14ac:dyDescent="0.35">
      <c r="L183" s="164"/>
      <c r="M183" s="164"/>
    </row>
    <row r="184" spans="12:13" x14ac:dyDescent="0.35">
      <c r="L184" s="164"/>
      <c r="M184" s="164"/>
    </row>
    <row r="185" spans="12:13" x14ac:dyDescent="0.35">
      <c r="L185" s="164"/>
      <c r="M185" s="164"/>
    </row>
    <row r="186" spans="12:13" x14ac:dyDescent="0.35">
      <c r="L186" s="164"/>
      <c r="M186" s="164"/>
    </row>
    <row r="187" spans="12:13" x14ac:dyDescent="0.35">
      <c r="L187" s="164"/>
      <c r="M187" s="164"/>
    </row>
    <row r="188" spans="12:13" x14ac:dyDescent="0.35">
      <c r="L188" s="164"/>
      <c r="M188" s="164"/>
    </row>
    <row r="189" spans="12:13" x14ac:dyDescent="0.35">
      <c r="L189" s="164"/>
      <c r="M189" s="164"/>
    </row>
    <row r="190" spans="12:13" x14ac:dyDescent="0.35">
      <c r="L190" s="164"/>
      <c r="M190" s="164"/>
    </row>
    <row r="191" spans="12:13" x14ac:dyDescent="0.35">
      <c r="L191" s="164"/>
      <c r="M191" s="164"/>
    </row>
    <row r="192" spans="12:13" x14ac:dyDescent="0.35">
      <c r="L192" s="164"/>
      <c r="M192" s="164"/>
    </row>
    <row r="193" spans="12:13" x14ac:dyDescent="0.35">
      <c r="L193" s="164"/>
      <c r="M193" s="164"/>
    </row>
    <row r="194" spans="12:13" x14ac:dyDescent="0.35">
      <c r="L194" s="164"/>
      <c r="M194" s="164"/>
    </row>
    <row r="195" spans="12:13" x14ac:dyDescent="0.35">
      <c r="L195" s="164"/>
      <c r="M195" s="164"/>
    </row>
    <row r="196" spans="12:13" x14ac:dyDescent="0.35">
      <c r="L196" s="164"/>
      <c r="M196" s="164"/>
    </row>
    <row r="197" spans="12:13" x14ac:dyDescent="0.35">
      <c r="L197" s="164"/>
      <c r="M197" s="164"/>
    </row>
    <row r="198" spans="12:13" x14ac:dyDescent="0.35">
      <c r="L198" s="164"/>
      <c r="M198" s="164"/>
    </row>
    <row r="199" spans="12:13" x14ac:dyDescent="0.35">
      <c r="L199" s="164"/>
      <c r="M199" s="164"/>
    </row>
    <row r="200" spans="12:13" x14ac:dyDescent="0.35">
      <c r="L200" s="164"/>
      <c r="M200" s="164"/>
    </row>
    <row r="201" spans="12:13" x14ac:dyDescent="0.35">
      <c r="L201" s="164"/>
      <c r="M201" s="164"/>
    </row>
    <row r="202" spans="12:13" x14ac:dyDescent="0.35">
      <c r="L202" s="164"/>
      <c r="M202" s="164"/>
    </row>
    <row r="203" spans="12:13" x14ac:dyDescent="0.35">
      <c r="L203" s="164"/>
      <c r="M203" s="164"/>
    </row>
    <row r="204" spans="12:13" x14ac:dyDescent="0.35">
      <c r="L204" s="164"/>
      <c r="M204" s="164"/>
    </row>
    <row r="205" spans="12:13" x14ac:dyDescent="0.35">
      <c r="L205" s="164"/>
      <c r="M205" s="164"/>
    </row>
    <row r="206" spans="12:13" x14ac:dyDescent="0.35">
      <c r="L206" s="164"/>
      <c r="M206" s="164"/>
    </row>
    <row r="207" spans="12:13" x14ac:dyDescent="0.35">
      <c r="L207" s="164"/>
      <c r="M207" s="164"/>
    </row>
    <row r="208" spans="12:13" x14ac:dyDescent="0.35">
      <c r="L208" s="164"/>
      <c r="M208" s="164"/>
    </row>
    <row r="209" spans="12:13" x14ac:dyDescent="0.35">
      <c r="L209" s="164"/>
      <c r="M209" s="164"/>
    </row>
    <row r="210" spans="12:13" x14ac:dyDescent="0.35">
      <c r="L210" s="164"/>
      <c r="M210" s="164"/>
    </row>
    <row r="211" spans="12:13" x14ac:dyDescent="0.35">
      <c r="L211" s="164"/>
      <c r="M211" s="164"/>
    </row>
    <row r="212" spans="12:13" x14ac:dyDescent="0.35">
      <c r="L212" s="164"/>
      <c r="M212" s="164"/>
    </row>
    <row r="213" spans="12:13" x14ac:dyDescent="0.35">
      <c r="L213" s="164"/>
      <c r="M213" s="164"/>
    </row>
    <row r="214" spans="12:13" x14ac:dyDescent="0.35">
      <c r="L214" s="164"/>
      <c r="M214" s="164"/>
    </row>
    <row r="215" spans="12:13" x14ac:dyDescent="0.35">
      <c r="L215" s="164"/>
      <c r="M215" s="164"/>
    </row>
    <row r="216" spans="12:13" x14ac:dyDescent="0.35">
      <c r="L216" s="164"/>
      <c r="M216" s="164"/>
    </row>
    <row r="217" spans="12:13" x14ac:dyDescent="0.35">
      <c r="L217" s="164"/>
      <c r="M217" s="164"/>
    </row>
    <row r="218" spans="12:13" x14ac:dyDescent="0.35">
      <c r="L218" s="164"/>
      <c r="M218" s="164"/>
    </row>
    <row r="219" spans="12:13" x14ac:dyDescent="0.35">
      <c r="L219" s="164"/>
      <c r="M219" s="164"/>
    </row>
    <row r="220" spans="12:13" x14ac:dyDescent="0.35">
      <c r="L220" s="164"/>
      <c r="M220" s="164"/>
    </row>
    <row r="221" spans="12:13" x14ac:dyDescent="0.35">
      <c r="L221" s="164"/>
      <c r="M221" s="164"/>
    </row>
    <row r="222" spans="12:13" x14ac:dyDescent="0.35">
      <c r="L222" s="164"/>
      <c r="M222" s="164"/>
    </row>
    <row r="223" spans="12:13" x14ac:dyDescent="0.35">
      <c r="L223" s="164"/>
      <c r="M223" s="164"/>
    </row>
    <row r="224" spans="12:13" x14ac:dyDescent="0.35">
      <c r="L224" s="164"/>
      <c r="M224" s="164"/>
    </row>
    <row r="225" spans="12:13" x14ac:dyDescent="0.35">
      <c r="L225" s="164"/>
      <c r="M225" s="164"/>
    </row>
    <row r="226" spans="12:13" x14ac:dyDescent="0.35">
      <c r="L226" s="164"/>
      <c r="M226" s="164"/>
    </row>
    <row r="227" spans="12:13" x14ac:dyDescent="0.35">
      <c r="L227" s="164"/>
      <c r="M227" s="164"/>
    </row>
    <row r="228" spans="12:13" x14ac:dyDescent="0.35">
      <c r="L228" s="164"/>
      <c r="M228" s="164"/>
    </row>
    <row r="229" spans="12:13" x14ac:dyDescent="0.35">
      <c r="L229" s="164"/>
      <c r="M229" s="164"/>
    </row>
    <row r="230" spans="12:13" x14ac:dyDescent="0.35">
      <c r="L230" s="164"/>
      <c r="M230" s="164"/>
    </row>
    <row r="231" spans="12:13" x14ac:dyDescent="0.35">
      <c r="L231" s="164"/>
      <c r="M231" s="164"/>
    </row>
    <row r="232" spans="12:13" x14ac:dyDescent="0.35">
      <c r="L232" s="164"/>
      <c r="M232" s="164"/>
    </row>
    <row r="233" spans="12:13" x14ac:dyDescent="0.35">
      <c r="L233" s="164"/>
      <c r="M233" s="164"/>
    </row>
    <row r="234" spans="12:13" x14ac:dyDescent="0.35">
      <c r="L234" s="164"/>
      <c r="M234" s="164"/>
    </row>
    <row r="235" spans="12:13" x14ac:dyDescent="0.35">
      <c r="L235" s="164"/>
      <c r="M235" s="164"/>
    </row>
    <row r="236" spans="12:13" x14ac:dyDescent="0.35">
      <c r="L236" s="164"/>
      <c r="M236" s="164"/>
    </row>
    <row r="237" spans="12:13" x14ac:dyDescent="0.35">
      <c r="L237" s="164"/>
      <c r="M237" s="164"/>
    </row>
    <row r="238" spans="12:13" x14ac:dyDescent="0.35">
      <c r="L238" s="164"/>
      <c r="M238" s="164"/>
    </row>
    <row r="239" spans="12:13" x14ac:dyDescent="0.35">
      <c r="L239" s="164"/>
      <c r="M239" s="164"/>
    </row>
    <row r="240" spans="12:13" x14ac:dyDescent="0.35">
      <c r="L240" s="164"/>
      <c r="M240" s="164"/>
    </row>
    <row r="241" spans="12:13" x14ac:dyDescent="0.35">
      <c r="L241" s="164"/>
      <c r="M241" s="164"/>
    </row>
    <row r="242" spans="12:13" x14ac:dyDescent="0.35">
      <c r="L242" s="164"/>
      <c r="M242" s="164"/>
    </row>
    <row r="243" spans="12:13" x14ac:dyDescent="0.35">
      <c r="L243" s="164"/>
      <c r="M243" s="164"/>
    </row>
    <row r="244" spans="12:13" x14ac:dyDescent="0.35">
      <c r="L244" s="164"/>
      <c r="M244" s="164"/>
    </row>
    <row r="245" spans="12:13" x14ac:dyDescent="0.35">
      <c r="L245" s="164"/>
      <c r="M245" s="164"/>
    </row>
    <row r="246" spans="12:13" x14ac:dyDescent="0.35">
      <c r="L246" s="164"/>
      <c r="M246" s="164"/>
    </row>
    <row r="247" spans="12:13" x14ac:dyDescent="0.35">
      <c r="L247" s="164"/>
      <c r="M247" s="164"/>
    </row>
    <row r="248" spans="12:13" x14ac:dyDescent="0.35">
      <c r="L248" s="164"/>
      <c r="M248" s="164"/>
    </row>
    <row r="249" spans="12:13" x14ac:dyDescent="0.35">
      <c r="L249" s="164"/>
      <c r="M249" s="164"/>
    </row>
    <row r="250" spans="12:13" x14ac:dyDescent="0.35">
      <c r="L250" s="164"/>
      <c r="M250" s="164"/>
    </row>
    <row r="251" spans="12:13" x14ac:dyDescent="0.35">
      <c r="L251" s="164"/>
      <c r="M251" s="164"/>
    </row>
    <row r="252" spans="12:13" x14ac:dyDescent="0.35">
      <c r="L252" s="164"/>
      <c r="M252" s="164"/>
    </row>
    <row r="253" spans="12:13" x14ac:dyDescent="0.35">
      <c r="L253" s="164"/>
      <c r="M253" s="164"/>
    </row>
    <row r="254" spans="12:13" x14ac:dyDescent="0.35">
      <c r="L254" s="164"/>
      <c r="M254" s="164"/>
    </row>
    <row r="255" spans="12:13" x14ac:dyDescent="0.35">
      <c r="L255" s="164"/>
      <c r="M255" s="164"/>
    </row>
    <row r="256" spans="12:13" x14ac:dyDescent="0.35">
      <c r="L256" s="164"/>
      <c r="M256" s="164"/>
    </row>
    <row r="257" spans="12:13" x14ac:dyDescent="0.35">
      <c r="L257" s="164"/>
      <c r="M257" s="164"/>
    </row>
    <row r="258" spans="12:13" x14ac:dyDescent="0.35">
      <c r="L258" s="164"/>
      <c r="M258" s="164"/>
    </row>
    <row r="259" spans="12:13" x14ac:dyDescent="0.35">
      <c r="L259" s="164"/>
      <c r="M259" s="164"/>
    </row>
    <row r="260" spans="12:13" x14ac:dyDescent="0.35">
      <c r="L260" s="164"/>
      <c r="M260" s="164"/>
    </row>
    <row r="261" spans="12:13" x14ac:dyDescent="0.35">
      <c r="L261" s="164"/>
      <c r="M261" s="164"/>
    </row>
    <row r="262" spans="12:13" x14ac:dyDescent="0.35">
      <c r="L262" s="164"/>
      <c r="M262" s="164"/>
    </row>
    <row r="263" spans="12:13" x14ac:dyDescent="0.35">
      <c r="L263" s="164"/>
      <c r="M263" s="164"/>
    </row>
    <row r="264" spans="12:13" x14ac:dyDescent="0.35">
      <c r="L264" s="164"/>
      <c r="M264" s="164"/>
    </row>
    <row r="265" spans="12:13" x14ac:dyDescent="0.35">
      <c r="L265" s="164"/>
      <c r="M265" s="164"/>
    </row>
    <row r="266" spans="12:13" x14ac:dyDescent="0.35">
      <c r="L266" s="164"/>
      <c r="M266" s="164"/>
    </row>
    <row r="267" spans="12:13" x14ac:dyDescent="0.35">
      <c r="L267" s="164"/>
      <c r="M267" s="164"/>
    </row>
    <row r="268" spans="12:13" x14ac:dyDescent="0.35">
      <c r="L268" s="164"/>
      <c r="M268" s="164"/>
    </row>
    <row r="269" spans="12:13" x14ac:dyDescent="0.35">
      <c r="L269" s="164"/>
      <c r="M269" s="164"/>
    </row>
    <row r="270" spans="12:13" x14ac:dyDescent="0.35">
      <c r="L270" s="164"/>
      <c r="M270" s="164"/>
    </row>
    <row r="271" spans="12:13" x14ac:dyDescent="0.35">
      <c r="L271" s="164"/>
      <c r="M271" s="164"/>
    </row>
    <row r="272" spans="12:13" x14ac:dyDescent="0.35">
      <c r="L272" s="164"/>
      <c r="M272" s="164"/>
    </row>
    <row r="273" spans="12:13" x14ac:dyDescent="0.35">
      <c r="L273" s="164"/>
      <c r="M273" s="164"/>
    </row>
    <row r="274" spans="12:13" x14ac:dyDescent="0.35">
      <c r="L274" s="164"/>
      <c r="M274" s="164"/>
    </row>
    <row r="275" spans="12:13" x14ac:dyDescent="0.35">
      <c r="L275" s="164"/>
      <c r="M275" s="164"/>
    </row>
    <row r="276" spans="12:13" x14ac:dyDescent="0.35">
      <c r="L276" s="164"/>
      <c r="M276" s="164"/>
    </row>
    <row r="277" spans="12:13" x14ac:dyDescent="0.35">
      <c r="L277" s="164"/>
      <c r="M277" s="164"/>
    </row>
    <row r="278" spans="12:13" x14ac:dyDescent="0.35">
      <c r="L278" s="164"/>
      <c r="M278" s="164"/>
    </row>
    <row r="279" spans="12:13" x14ac:dyDescent="0.35">
      <c r="L279" s="164"/>
      <c r="M279" s="164"/>
    </row>
    <row r="280" spans="12:13" x14ac:dyDescent="0.35">
      <c r="L280" s="164"/>
      <c r="M280" s="164"/>
    </row>
    <row r="281" spans="12:13" x14ac:dyDescent="0.35">
      <c r="L281" s="164"/>
      <c r="M281" s="164"/>
    </row>
    <row r="282" spans="12:13" x14ac:dyDescent="0.35">
      <c r="L282" s="164"/>
      <c r="M282" s="164"/>
    </row>
    <row r="283" spans="12:13" x14ac:dyDescent="0.35">
      <c r="L283" s="164"/>
      <c r="M283" s="164"/>
    </row>
    <row r="284" spans="12:13" x14ac:dyDescent="0.35">
      <c r="L284" s="164"/>
      <c r="M284" s="164"/>
    </row>
    <row r="285" spans="12:13" x14ac:dyDescent="0.35">
      <c r="L285" s="164"/>
      <c r="M285" s="164"/>
    </row>
    <row r="286" spans="12:13" x14ac:dyDescent="0.35">
      <c r="L286" s="164"/>
      <c r="M286" s="164"/>
    </row>
    <row r="287" spans="12:13" x14ac:dyDescent="0.35">
      <c r="L287" s="164"/>
      <c r="M287" s="164"/>
    </row>
    <row r="288" spans="12:13" x14ac:dyDescent="0.35">
      <c r="L288" s="164"/>
      <c r="M288" s="164"/>
    </row>
    <row r="289" spans="12:13" x14ac:dyDescent="0.35">
      <c r="L289" s="164"/>
      <c r="M289" s="164"/>
    </row>
    <row r="290" spans="12:13" x14ac:dyDescent="0.35">
      <c r="L290" s="164"/>
      <c r="M290" s="164"/>
    </row>
    <row r="291" spans="12:13" x14ac:dyDescent="0.35">
      <c r="L291" s="164"/>
      <c r="M291" s="164"/>
    </row>
    <row r="292" spans="12:13" x14ac:dyDescent="0.35">
      <c r="L292" s="164"/>
      <c r="M292" s="164"/>
    </row>
    <row r="293" spans="12:13" x14ac:dyDescent="0.35">
      <c r="L293" s="164"/>
      <c r="M293" s="164"/>
    </row>
    <row r="294" spans="12:13" x14ac:dyDescent="0.35">
      <c r="L294" s="164"/>
      <c r="M294" s="164"/>
    </row>
    <row r="295" spans="12:13" x14ac:dyDescent="0.35">
      <c r="L295" s="164"/>
      <c r="M295" s="164"/>
    </row>
    <row r="296" spans="12:13" x14ac:dyDescent="0.35">
      <c r="L296" s="164"/>
      <c r="M296" s="164"/>
    </row>
    <row r="297" spans="12:13" x14ac:dyDescent="0.35">
      <c r="L297" s="164"/>
      <c r="M297" s="164"/>
    </row>
    <row r="298" spans="12:13" x14ac:dyDescent="0.35">
      <c r="L298" s="164"/>
      <c r="M298" s="164"/>
    </row>
    <row r="299" spans="12:13" x14ac:dyDescent="0.35">
      <c r="L299" s="164"/>
      <c r="M299" s="164"/>
    </row>
    <row r="300" spans="12:13" x14ac:dyDescent="0.35">
      <c r="L300" s="164"/>
      <c r="M300" s="164"/>
    </row>
    <row r="301" spans="12:13" x14ac:dyDescent="0.35">
      <c r="L301" s="164"/>
      <c r="M301" s="164"/>
    </row>
    <row r="302" spans="12:13" x14ac:dyDescent="0.35">
      <c r="L302" s="164"/>
      <c r="M302" s="164"/>
    </row>
    <row r="303" spans="12:13" x14ac:dyDescent="0.35">
      <c r="L303" s="164"/>
      <c r="M303" s="164"/>
    </row>
    <row r="304" spans="12:13" x14ac:dyDescent="0.35">
      <c r="L304" s="164"/>
      <c r="M304" s="164"/>
    </row>
    <row r="305" spans="12:13" x14ac:dyDescent="0.35">
      <c r="L305" s="164"/>
      <c r="M305" s="164"/>
    </row>
    <row r="306" spans="12:13" x14ac:dyDescent="0.35">
      <c r="L306" s="164"/>
      <c r="M306" s="164"/>
    </row>
    <row r="307" spans="12:13" x14ac:dyDescent="0.35">
      <c r="L307" s="164"/>
      <c r="M307" s="164"/>
    </row>
    <row r="308" spans="12:13" x14ac:dyDescent="0.35">
      <c r="L308" s="164"/>
      <c r="M308" s="164"/>
    </row>
    <row r="309" spans="12:13" x14ac:dyDescent="0.35">
      <c r="L309" s="164"/>
      <c r="M309" s="164"/>
    </row>
    <row r="310" spans="12:13" x14ac:dyDescent="0.35">
      <c r="L310" s="164"/>
      <c r="M310" s="164"/>
    </row>
    <row r="311" spans="12:13" x14ac:dyDescent="0.35">
      <c r="L311" s="164"/>
      <c r="M311" s="164"/>
    </row>
    <row r="312" spans="12:13" x14ac:dyDescent="0.35">
      <c r="L312" s="164"/>
      <c r="M312" s="164"/>
    </row>
    <row r="313" spans="12:13" x14ac:dyDescent="0.35">
      <c r="L313" s="164"/>
      <c r="M313" s="164"/>
    </row>
    <row r="314" spans="12:13" x14ac:dyDescent="0.35">
      <c r="L314" s="164"/>
      <c r="M314" s="164"/>
    </row>
    <row r="315" spans="12:13" x14ac:dyDescent="0.35">
      <c r="L315" s="164"/>
      <c r="M315" s="164"/>
    </row>
    <row r="316" spans="12:13" x14ac:dyDescent="0.35">
      <c r="L316" s="164"/>
      <c r="M316" s="164"/>
    </row>
    <row r="317" spans="12:13" x14ac:dyDescent="0.35">
      <c r="L317" s="164"/>
      <c r="M317" s="164"/>
    </row>
    <row r="318" spans="12:13" x14ac:dyDescent="0.35">
      <c r="L318" s="164"/>
      <c r="M318" s="164"/>
    </row>
    <row r="319" spans="12:13" x14ac:dyDescent="0.35">
      <c r="L319" s="164"/>
      <c r="M319" s="164"/>
    </row>
    <row r="320" spans="12:13" x14ac:dyDescent="0.35">
      <c r="L320" s="164"/>
      <c r="M320" s="164"/>
    </row>
    <row r="321" spans="12:13" x14ac:dyDescent="0.35">
      <c r="L321" s="164"/>
      <c r="M321" s="164"/>
    </row>
    <row r="322" spans="12:13" x14ac:dyDescent="0.35">
      <c r="L322" s="164"/>
      <c r="M322" s="164"/>
    </row>
    <row r="323" spans="12:13" x14ac:dyDescent="0.35">
      <c r="L323" s="164"/>
      <c r="M323" s="164"/>
    </row>
    <row r="324" spans="12:13" x14ac:dyDescent="0.35">
      <c r="L324" s="164"/>
      <c r="M324" s="164"/>
    </row>
    <row r="325" spans="12:13" x14ac:dyDescent="0.35">
      <c r="L325" s="164"/>
      <c r="M325" s="164"/>
    </row>
    <row r="326" spans="12:13" x14ac:dyDescent="0.35">
      <c r="L326" s="164"/>
      <c r="M326" s="164"/>
    </row>
    <row r="327" spans="12:13" x14ac:dyDescent="0.35">
      <c r="L327" s="164"/>
      <c r="M327" s="164"/>
    </row>
    <row r="328" spans="12:13" x14ac:dyDescent="0.35">
      <c r="L328" s="164"/>
      <c r="M328" s="164"/>
    </row>
    <row r="329" spans="12:13" x14ac:dyDescent="0.35">
      <c r="L329" s="164"/>
      <c r="M329" s="164"/>
    </row>
    <row r="330" spans="12:13" x14ac:dyDescent="0.35">
      <c r="L330" s="164"/>
      <c r="M330" s="164"/>
    </row>
    <row r="331" spans="12:13" x14ac:dyDescent="0.35">
      <c r="L331" s="164"/>
      <c r="M331" s="164"/>
    </row>
    <row r="332" spans="12:13" x14ac:dyDescent="0.35">
      <c r="L332" s="164"/>
      <c r="M332" s="164"/>
    </row>
    <row r="333" spans="12:13" x14ac:dyDescent="0.35">
      <c r="L333" s="164"/>
      <c r="M333" s="164"/>
    </row>
    <row r="334" spans="12:13" x14ac:dyDescent="0.35">
      <c r="L334" s="164"/>
      <c r="M334" s="164"/>
    </row>
    <row r="335" spans="12:13" x14ac:dyDescent="0.35">
      <c r="L335" s="164"/>
      <c r="M335" s="164"/>
    </row>
    <row r="336" spans="12:13" x14ac:dyDescent="0.35">
      <c r="L336" s="164"/>
      <c r="M336" s="164"/>
    </row>
    <row r="337" spans="12:13" x14ac:dyDescent="0.35">
      <c r="L337" s="164"/>
      <c r="M337" s="164"/>
    </row>
    <row r="338" spans="12:13" x14ac:dyDescent="0.35">
      <c r="L338" s="164"/>
      <c r="M338" s="164"/>
    </row>
    <row r="339" spans="12:13" x14ac:dyDescent="0.35">
      <c r="L339" s="164"/>
      <c r="M339" s="164"/>
    </row>
    <row r="340" spans="12:13" x14ac:dyDescent="0.35">
      <c r="L340" s="164"/>
      <c r="M340" s="164"/>
    </row>
    <row r="341" spans="12:13" x14ac:dyDescent="0.35">
      <c r="L341" s="164"/>
      <c r="M341" s="164"/>
    </row>
    <row r="342" spans="12:13" x14ac:dyDescent="0.35">
      <c r="L342" s="164"/>
      <c r="M342" s="164"/>
    </row>
    <row r="343" spans="12:13" x14ac:dyDescent="0.35">
      <c r="L343" s="164"/>
      <c r="M343" s="164"/>
    </row>
    <row r="344" spans="12:13" x14ac:dyDescent="0.35">
      <c r="L344" s="164"/>
      <c r="M344" s="164"/>
    </row>
    <row r="345" spans="12:13" x14ac:dyDescent="0.35">
      <c r="L345" s="164"/>
      <c r="M345" s="164"/>
    </row>
    <row r="346" spans="12:13" x14ac:dyDescent="0.35">
      <c r="L346" s="164"/>
      <c r="M346" s="164"/>
    </row>
    <row r="347" spans="12:13" x14ac:dyDescent="0.35">
      <c r="L347" s="164"/>
      <c r="M347" s="164"/>
    </row>
    <row r="348" spans="12:13" x14ac:dyDescent="0.35">
      <c r="L348" s="164"/>
      <c r="M348" s="164"/>
    </row>
    <row r="349" spans="12:13" x14ac:dyDescent="0.35">
      <c r="L349" s="164"/>
      <c r="M349" s="164"/>
    </row>
    <row r="350" spans="12:13" x14ac:dyDescent="0.35">
      <c r="L350" s="164"/>
      <c r="M350" s="164"/>
    </row>
    <row r="351" spans="12:13" x14ac:dyDescent="0.35">
      <c r="L351" s="164"/>
      <c r="M351" s="164"/>
    </row>
    <row r="352" spans="12:13" x14ac:dyDescent="0.35">
      <c r="L352" s="164"/>
      <c r="M352" s="164"/>
    </row>
    <row r="353" spans="12:13" x14ac:dyDescent="0.35">
      <c r="L353" s="164"/>
      <c r="M353" s="164"/>
    </row>
    <row r="354" spans="12:13" x14ac:dyDescent="0.35">
      <c r="L354" s="164"/>
      <c r="M354" s="164"/>
    </row>
    <row r="355" spans="12:13" x14ac:dyDescent="0.35">
      <c r="L355" s="164"/>
      <c r="M355" s="164"/>
    </row>
    <row r="356" spans="12:13" x14ac:dyDescent="0.35">
      <c r="L356" s="164"/>
      <c r="M356" s="164"/>
    </row>
    <row r="357" spans="12:13" x14ac:dyDescent="0.35">
      <c r="L357" s="164"/>
      <c r="M357" s="164"/>
    </row>
    <row r="358" spans="12:13" x14ac:dyDescent="0.35">
      <c r="L358" s="164"/>
      <c r="M358" s="164"/>
    </row>
    <row r="359" spans="12:13" x14ac:dyDescent="0.35">
      <c r="L359" s="164"/>
      <c r="M359" s="164"/>
    </row>
    <row r="360" spans="12:13" x14ac:dyDescent="0.35">
      <c r="L360" s="164"/>
      <c r="M360" s="164"/>
    </row>
    <row r="361" spans="12:13" x14ac:dyDescent="0.35">
      <c r="L361" s="164"/>
      <c r="M361" s="164"/>
    </row>
    <row r="362" spans="12:13" x14ac:dyDescent="0.35">
      <c r="L362" s="164"/>
      <c r="M362" s="164"/>
    </row>
    <row r="363" spans="12:13" x14ac:dyDescent="0.35">
      <c r="L363" s="164"/>
      <c r="M363" s="164"/>
    </row>
    <row r="364" spans="12:13" x14ac:dyDescent="0.35">
      <c r="L364" s="164"/>
      <c r="M364" s="164"/>
    </row>
    <row r="365" spans="12:13" x14ac:dyDescent="0.35">
      <c r="L365" s="164"/>
      <c r="M365" s="164"/>
    </row>
    <row r="366" spans="12:13" x14ac:dyDescent="0.35">
      <c r="L366" s="164"/>
      <c r="M366" s="164"/>
    </row>
    <row r="367" spans="12:13" x14ac:dyDescent="0.35">
      <c r="L367" s="164"/>
      <c r="M367" s="164"/>
    </row>
    <row r="368" spans="12:13" x14ac:dyDescent="0.35">
      <c r="L368" s="164"/>
      <c r="M368" s="164"/>
    </row>
    <row r="369" spans="12:13" x14ac:dyDescent="0.35">
      <c r="L369" s="164"/>
      <c r="M369" s="164"/>
    </row>
    <row r="370" spans="12:13" x14ac:dyDescent="0.35">
      <c r="L370" s="164"/>
      <c r="M370" s="164"/>
    </row>
    <row r="371" spans="12:13" x14ac:dyDescent="0.35">
      <c r="L371" s="164"/>
      <c r="M371" s="164"/>
    </row>
    <row r="372" spans="12:13" x14ac:dyDescent="0.35">
      <c r="L372" s="164"/>
      <c r="M372" s="164"/>
    </row>
    <row r="373" spans="12:13" x14ac:dyDescent="0.35">
      <c r="L373" s="164"/>
      <c r="M373" s="164"/>
    </row>
    <row r="374" spans="12:13" x14ac:dyDescent="0.35">
      <c r="L374" s="164"/>
      <c r="M374" s="164"/>
    </row>
    <row r="375" spans="12:13" x14ac:dyDescent="0.35">
      <c r="L375" s="164"/>
      <c r="M375" s="164"/>
    </row>
    <row r="376" spans="12:13" x14ac:dyDescent="0.35">
      <c r="L376" s="164"/>
      <c r="M376" s="164"/>
    </row>
    <row r="377" spans="12:13" x14ac:dyDescent="0.35">
      <c r="L377" s="164"/>
      <c r="M377" s="164"/>
    </row>
    <row r="378" spans="12:13" x14ac:dyDescent="0.35">
      <c r="L378" s="164"/>
      <c r="M378" s="164"/>
    </row>
    <row r="379" spans="12:13" x14ac:dyDescent="0.35">
      <c r="L379" s="164"/>
      <c r="M379" s="164"/>
    </row>
    <row r="380" spans="12:13" x14ac:dyDescent="0.35">
      <c r="L380" s="164"/>
      <c r="M380" s="164"/>
    </row>
    <row r="381" spans="12:13" x14ac:dyDescent="0.35">
      <c r="L381" s="164"/>
      <c r="M381" s="164"/>
    </row>
    <row r="382" spans="12:13" x14ac:dyDescent="0.35">
      <c r="L382" s="164"/>
      <c r="M382" s="164"/>
    </row>
    <row r="383" spans="12:13" x14ac:dyDescent="0.35">
      <c r="L383" s="164"/>
      <c r="M383" s="164"/>
    </row>
    <row r="384" spans="12:13" x14ac:dyDescent="0.35">
      <c r="L384" s="164"/>
      <c r="M384" s="164"/>
    </row>
    <row r="385" spans="12:13" x14ac:dyDescent="0.35">
      <c r="L385" s="164"/>
      <c r="M385" s="164"/>
    </row>
    <row r="386" spans="12:13" x14ac:dyDescent="0.35">
      <c r="L386" s="164"/>
      <c r="M386" s="164"/>
    </row>
    <row r="387" spans="12:13" x14ac:dyDescent="0.35">
      <c r="L387" s="164"/>
      <c r="M387" s="164"/>
    </row>
    <row r="388" spans="12:13" x14ac:dyDescent="0.35">
      <c r="L388" s="164"/>
      <c r="M388" s="164"/>
    </row>
    <row r="389" spans="12:13" x14ac:dyDescent="0.35">
      <c r="L389" s="164"/>
      <c r="M389" s="164"/>
    </row>
    <row r="390" spans="12:13" x14ac:dyDescent="0.35">
      <c r="L390" s="164"/>
      <c r="M390" s="164"/>
    </row>
    <row r="391" spans="12:13" x14ac:dyDescent="0.35">
      <c r="L391" s="164"/>
      <c r="M391" s="164"/>
    </row>
    <row r="392" spans="12:13" x14ac:dyDescent="0.35">
      <c r="L392" s="164"/>
      <c r="M392" s="164"/>
    </row>
    <row r="393" spans="12:13" x14ac:dyDescent="0.35">
      <c r="L393" s="164"/>
      <c r="M393" s="164"/>
    </row>
    <row r="394" spans="12:13" x14ac:dyDescent="0.35">
      <c r="L394" s="164"/>
      <c r="M394" s="164"/>
    </row>
    <row r="395" spans="12:13" x14ac:dyDescent="0.35">
      <c r="L395" s="164"/>
      <c r="M395" s="164"/>
    </row>
    <row r="396" spans="12:13" x14ac:dyDescent="0.35">
      <c r="L396" s="164"/>
      <c r="M396" s="164"/>
    </row>
    <row r="397" spans="12:13" x14ac:dyDescent="0.35">
      <c r="L397" s="164"/>
      <c r="M397" s="164"/>
    </row>
    <row r="398" spans="12:13" x14ac:dyDescent="0.35">
      <c r="L398" s="164"/>
      <c r="M398" s="164"/>
    </row>
    <row r="399" spans="12:13" x14ac:dyDescent="0.35">
      <c r="L399" s="164"/>
      <c r="M399" s="164"/>
    </row>
    <row r="400" spans="12:13" x14ac:dyDescent="0.35">
      <c r="L400" s="164"/>
      <c r="M400" s="164"/>
    </row>
    <row r="401" spans="12:13" x14ac:dyDescent="0.35">
      <c r="L401" s="164"/>
      <c r="M401" s="164"/>
    </row>
    <row r="402" spans="12:13" x14ac:dyDescent="0.35">
      <c r="L402" s="164"/>
      <c r="M402" s="164"/>
    </row>
    <row r="403" spans="12:13" x14ac:dyDescent="0.35">
      <c r="L403" s="164"/>
      <c r="M403" s="164"/>
    </row>
    <row r="404" spans="12:13" x14ac:dyDescent="0.35">
      <c r="L404" s="164"/>
      <c r="M404" s="164"/>
    </row>
    <row r="405" spans="12:13" x14ac:dyDescent="0.35">
      <c r="L405" s="164"/>
      <c r="M405" s="164"/>
    </row>
    <row r="406" spans="12:13" x14ac:dyDescent="0.35">
      <c r="L406" s="164"/>
      <c r="M406" s="164"/>
    </row>
    <row r="407" spans="12:13" x14ac:dyDescent="0.35">
      <c r="L407" s="164"/>
      <c r="M407" s="164"/>
    </row>
    <row r="408" spans="12:13" x14ac:dyDescent="0.35">
      <c r="L408" s="164"/>
      <c r="M408" s="164"/>
    </row>
    <row r="409" spans="12:13" x14ac:dyDescent="0.35">
      <c r="L409" s="164"/>
      <c r="M409" s="164"/>
    </row>
    <row r="410" spans="12:13" x14ac:dyDescent="0.35">
      <c r="L410" s="164"/>
      <c r="M410" s="164"/>
    </row>
    <row r="411" spans="12:13" x14ac:dyDescent="0.35">
      <c r="L411" s="164"/>
      <c r="M411" s="164"/>
    </row>
    <row r="412" spans="12:13" x14ac:dyDescent="0.35">
      <c r="L412" s="164"/>
      <c r="M412" s="164"/>
    </row>
    <row r="413" spans="12:13" x14ac:dyDescent="0.35">
      <c r="L413" s="164"/>
      <c r="M413" s="164"/>
    </row>
    <row r="414" spans="12:13" x14ac:dyDescent="0.35">
      <c r="L414" s="164"/>
      <c r="M414" s="164"/>
    </row>
    <row r="415" spans="12:13" x14ac:dyDescent="0.35">
      <c r="L415" s="164"/>
      <c r="M415" s="164"/>
    </row>
    <row r="416" spans="12:13" x14ac:dyDescent="0.35">
      <c r="L416" s="164"/>
      <c r="M416" s="164"/>
    </row>
    <row r="417" spans="12:13" x14ac:dyDescent="0.35">
      <c r="L417" s="164"/>
      <c r="M417" s="164"/>
    </row>
    <row r="418" spans="12:13" x14ac:dyDescent="0.35">
      <c r="L418" s="164"/>
      <c r="M418" s="164"/>
    </row>
    <row r="419" spans="12:13" x14ac:dyDescent="0.35">
      <c r="L419" s="164"/>
      <c r="M419" s="164"/>
    </row>
    <row r="420" spans="12:13" x14ac:dyDescent="0.35">
      <c r="L420" s="164"/>
      <c r="M420" s="164"/>
    </row>
    <row r="421" spans="12:13" x14ac:dyDescent="0.35">
      <c r="L421" s="164"/>
      <c r="M421" s="164"/>
    </row>
    <row r="422" spans="12:13" x14ac:dyDescent="0.35">
      <c r="L422" s="164"/>
      <c r="M422" s="164"/>
    </row>
    <row r="423" spans="12:13" x14ac:dyDescent="0.35">
      <c r="L423" s="164"/>
      <c r="M423" s="164"/>
    </row>
    <row r="424" spans="12:13" x14ac:dyDescent="0.35">
      <c r="L424" s="164"/>
      <c r="M424" s="164"/>
    </row>
    <row r="425" spans="12:13" x14ac:dyDescent="0.35">
      <c r="L425" s="164"/>
      <c r="M425" s="164"/>
    </row>
    <row r="426" spans="12:13" x14ac:dyDescent="0.35">
      <c r="L426" s="164"/>
      <c r="M426" s="164"/>
    </row>
    <row r="427" spans="12:13" x14ac:dyDescent="0.35">
      <c r="L427" s="164"/>
      <c r="M427" s="164"/>
    </row>
    <row r="428" spans="12:13" x14ac:dyDescent="0.35">
      <c r="L428" s="164"/>
      <c r="M428" s="164"/>
    </row>
    <row r="429" spans="12:13" x14ac:dyDescent="0.35">
      <c r="L429" s="164"/>
      <c r="M429" s="164"/>
    </row>
    <row r="430" spans="12:13" x14ac:dyDescent="0.35">
      <c r="L430" s="164"/>
      <c r="M430" s="164"/>
    </row>
    <row r="431" spans="12:13" x14ac:dyDescent="0.35">
      <c r="L431" s="164"/>
      <c r="M431" s="164"/>
    </row>
    <row r="432" spans="12:13" x14ac:dyDescent="0.35">
      <c r="L432" s="164"/>
      <c r="M432" s="164"/>
    </row>
    <row r="433" spans="12:13" x14ac:dyDescent="0.35">
      <c r="L433" s="164"/>
      <c r="M433" s="164"/>
    </row>
    <row r="434" spans="12:13" x14ac:dyDescent="0.35">
      <c r="L434" s="164"/>
      <c r="M434" s="164"/>
    </row>
    <row r="435" spans="12:13" x14ac:dyDescent="0.35">
      <c r="L435" s="164"/>
      <c r="M435" s="164"/>
    </row>
    <row r="436" spans="12:13" x14ac:dyDescent="0.35">
      <c r="L436" s="164"/>
      <c r="M436" s="164"/>
    </row>
    <row r="437" spans="12:13" x14ac:dyDescent="0.35">
      <c r="L437" s="164"/>
      <c r="M437" s="164"/>
    </row>
    <row r="438" spans="12:13" x14ac:dyDescent="0.35">
      <c r="L438" s="164"/>
      <c r="M438" s="164"/>
    </row>
    <row r="439" spans="12:13" x14ac:dyDescent="0.35">
      <c r="L439" s="164"/>
      <c r="M439" s="164"/>
    </row>
    <row r="440" spans="12:13" x14ac:dyDescent="0.35">
      <c r="L440" s="164"/>
      <c r="M440" s="164"/>
    </row>
    <row r="441" spans="12:13" x14ac:dyDescent="0.35">
      <c r="L441" s="164"/>
      <c r="M441" s="164"/>
    </row>
    <row r="442" spans="12:13" x14ac:dyDescent="0.35">
      <c r="L442" s="164"/>
      <c r="M442" s="164"/>
    </row>
    <row r="443" spans="12:13" x14ac:dyDescent="0.35">
      <c r="L443" s="164"/>
      <c r="M443" s="164"/>
    </row>
    <row r="444" spans="12:13" x14ac:dyDescent="0.35">
      <c r="L444" s="164"/>
      <c r="M444" s="164"/>
    </row>
    <row r="445" spans="12:13" x14ac:dyDescent="0.35">
      <c r="L445" s="164"/>
      <c r="M445" s="164"/>
    </row>
    <row r="446" spans="12:13" x14ac:dyDescent="0.35">
      <c r="L446" s="164"/>
      <c r="M446" s="164"/>
    </row>
    <row r="447" spans="12:13" x14ac:dyDescent="0.35">
      <c r="L447" s="164"/>
      <c r="M447" s="164"/>
    </row>
    <row r="448" spans="12:13" x14ac:dyDescent="0.35">
      <c r="L448" s="164"/>
      <c r="M448" s="164"/>
    </row>
    <row r="449" spans="12:13" x14ac:dyDescent="0.35">
      <c r="L449" s="164"/>
      <c r="M449" s="164"/>
    </row>
    <row r="450" spans="12:13" x14ac:dyDescent="0.35">
      <c r="L450" s="164"/>
      <c r="M450" s="164"/>
    </row>
    <row r="451" spans="12:13" x14ac:dyDescent="0.35">
      <c r="L451" s="164"/>
      <c r="M451" s="164"/>
    </row>
    <row r="452" spans="12:13" x14ac:dyDescent="0.35">
      <c r="L452" s="164"/>
      <c r="M452" s="164"/>
    </row>
    <row r="453" spans="12:13" x14ac:dyDescent="0.35">
      <c r="L453" s="164"/>
      <c r="M453" s="164"/>
    </row>
    <row r="454" spans="12:13" x14ac:dyDescent="0.35">
      <c r="L454" s="164"/>
      <c r="M454" s="164"/>
    </row>
    <row r="455" spans="12:13" x14ac:dyDescent="0.35">
      <c r="L455" s="164"/>
      <c r="M455" s="164"/>
    </row>
    <row r="456" spans="12:13" x14ac:dyDescent="0.35">
      <c r="L456" s="164"/>
      <c r="M456" s="164"/>
    </row>
    <row r="457" spans="12:13" x14ac:dyDescent="0.35">
      <c r="L457" s="164"/>
      <c r="M457" s="164"/>
    </row>
    <row r="458" spans="12:13" x14ac:dyDescent="0.35">
      <c r="L458" s="164"/>
      <c r="M458" s="164"/>
    </row>
    <row r="459" spans="12:13" x14ac:dyDescent="0.35">
      <c r="L459" s="164"/>
      <c r="M459" s="164"/>
    </row>
    <row r="460" spans="12:13" x14ac:dyDescent="0.35">
      <c r="L460" s="164"/>
      <c r="M460" s="164"/>
    </row>
    <row r="461" spans="12:13" x14ac:dyDescent="0.35">
      <c r="L461" s="164"/>
      <c r="M461" s="164"/>
    </row>
    <row r="462" spans="12:13" x14ac:dyDescent="0.35">
      <c r="L462" s="164"/>
      <c r="M462" s="164"/>
    </row>
    <row r="463" spans="12:13" x14ac:dyDescent="0.35">
      <c r="L463" s="164"/>
      <c r="M463" s="164"/>
    </row>
    <row r="464" spans="12:13" x14ac:dyDescent="0.35">
      <c r="L464" s="164"/>
      <c r="M464" s="164"/>
    </row>
    <row r="465" spans="12:13" x14ac:dyDescent="0.35">
      <c r="L465" s="164"/>
      <c r="M465" s="164"/>
    </row>
    <row r="466" spans="12:13" x14ac:dyDescent="0.35">
      <c r="L466" s="164"/>
      <c r="M466" s="164"/>
    </row>
    <row r="467" spans="12:13" x14ac:dyDescent="0.35">
      <c r="L467" s="164"/>
      <c r="M467" s="164"/>
    </row>
    <row r="468" spans="12:13" x14ac:dyDescent="0.35">
      <c r="L468" s="164"/>
      <c r="M468" s="164"/>
    </row>
    <row r="469" spans="12:13" x14ac:dyDescent="0.35">
      <c r="L469" s="164"/>
      <c r="M469" s="164"/>
    </row>
    <row r="470" spans="12:13" x14ac:dyDescent="0.35">
      <c r="L470" s="164"/>
      <c r="M470" s="164"/>
    </row>
    <row r="471" spans="12:13" x14ac:dyDescent="0.35">
      <c r="L471" s="164"/>
      <c r="M471" s="164"/>
    </row>
    <row r="472" spans="12:13" x14ac:dyDescent="0.35">
      <c r="L472" s="164"/>
      <c r="M472" s="164"/>
    </row>
    <row r="473" spans="12:13" x14ac:dyDescent="0.35">
      <c r="L473" s="164"/>
      <c r="M473" s="164"/>
    </row>
    <row r="474" spans="12:13" x14ac:dyDescent="0.35">
      <c r="L474" s="164"/>
      <c r="M474" s="164"/>
    </row>
    <row r="475" spans="12:13" x14ac:dyDescent="0.35">
      <c r="L475" s="164"/>
      <c r="M475" s="164"/>
    </row>
    <row r="476" spans="12:13" x14ac:dyDescent="0.35">
      <c r="L476" s="164"/>
      <c r="M476" s="164"/>
    </row>
    <row r="477" spans="12:13" x14ac:dyDescent="0.35">
      <c r="L477" s="164"/>
      <c r="M477" s="164"/>
    </row>
    <row r="478" spans="12:13" x14ac:dyDescent="0.35">
      <c r="L478" s="164"/>
      <c r="M478" s="164"/>
    </row>
    <row r="479" spans="12:13" x14ac:dyDescent="0.35">
      <c r="L479" s="164"/>
      <c r="M479" s="164"/>
    </row>
    <row r="480" spans="12:13" x14ac:dyDescent="0.35">
      <c r="L480" s="164"/>
      <c r="M480" s="164"/>
    </row>
    <row r="481" spans="12:13" x14ac:dyDescent="0.35">
      <c r="L481" s="164"/>
      <c r="M481" s="164"/>
    </row>
    <row r="482" spans="12:13" x14ac:dyDescent="0.35">
      <c r="L482" s="164"/>
      <c r="M482" s="164"/>
    </row>
    <row r="483" spans="12:13" x14ac:dyDescent="0.35">
      <c r="L483" s="164"/>
      <c r="M483" s="164"/>
    </row>
    <row r="484" spans="12:13" x14ac:dyDescent="0.35">
      <c r="L484" s="164"/>
      <c r="M484" s="164"/>
    </row>
    <row r="485" spans="12:13" x14ac:dyDescent="0.35">
      <c r="L485" s="164"/>
      <c r="M485" s="164"/>
    </row>
    <row r="486" spans="12:13" x14ac:dyDescent="0.35">
      <c r="L486" s="164"/>
      <c r="M486" s="164"/>
    </row>
    <row r="487" spans="12:13" x14ac:dyDescent="0.35">
      <c r="L487" s="164"/>
      <c r="M487" s="164"/>
    </row>
    <row r="488" spans="12:13" x14ac:dyDescent="0.35">
      <c r="L488" s="164"/>
      <c r="M488" s="164"/>
    </row>
    <row r="489" spans="12:13" x14ac:dyDescent="0.35">
      <c r="L489" s="164"/>
      <c r="M489" s="164"/>
    </row>
    <row r="490" spans="12:13" x14ac:dyDescent="0.35">
      <c r="L490" s="164"/>
      <c r="M490" s="164"/>
    </row>
    <row r="491" spans="12:13" x14ac:dyDescent="0.35">
      <c r="L491" s="164"/>
      <c r="M491" s="164"/>
    </row>
    <row r="492" spans="12:13" x14ac:dyDescent="0.35">
      <c r="L492" s="164"/>
      <c r="M492" s="164"/>
    </row>
    <row r="493" spans="12:13" x14ac:dyDescent="0.35">
      <c r="L493" s="164"/>
      <c r="M493" s="164"/>
    </row>
    <row r="494" spans="12:13" x14ac:dyDescent="0.35">
      <c r="L494" s="164"/>
      <c r="M494" s="164"/>
    </row>
    <row r="495" spans="12:13" x14ac:dyDescent="0.35">
      <c r="L495" s="164"/>
      <c r="M495" s="164"/>
    </row>
    <row r="496" spans="12:13" x14ac:dyDescent="0.35">
      <c r="L496" s="164"/>
      <c r="M496" s="164"/>
    </row>
    <row r="497" spans="12:13" x14ac:dyDescent="0.35">
      <c r="L497" s="164"/>
      <c r="M497" s="164"/>
    </row>
    <row r="498" spans="12:13" x14ac:dyDescent="0.35">
      <c r="L498" s="164"/>
      <c r="M498" s="164"/>
    </row>
    <row r="499" spans="12:13" x14ac:dyDescent="0.35">
      <c r="L499" s="164"/>
      <c r="M499" s="164"/>
    </row>
    <row r="500" spans="12:13" x14ac:dyDescent="0.35">
      <c r="L500" s="164"/>
      <c r="M500" s="164"/>
    </row>
    <row r="501" spans="12:13" x14ac:dyDescent="0.35">
      <c r="L501" s="164"/>
      <c r="M501" s="164"/>
    </row>
    <row r="502" spans="12:13" x14ac:dyDescent="0.35">
      <c r="L502" s="164"/>
      <c r="M502" s="164"/>
    </row>
    <row r="503" spans="12:13" x14ac:dyDescent="0.35">
      <c r="L503" s="164"/>
      <c r="M503" s="164"/>
    </row>
    <row r="504" spans="12:13" x14ac:dyDescent="0.35">
      <c r="L504" s="164"/>
      <c r="M504" s="164"/>
    </row>
    <row r="505" spans="12:13" x14ac:dyDescent="0.35">
      <c r="L505" s="164"/>
      <c r="M505" s="164"/>
    </row>
    <row r="506" spans="12:13" x14ac:dyDescent="0.35">
      <c r="L506" s="164"/>
      <c r="M506" s="164"/>
    </row>
    <row r="507" spans="12:13" x14ac:dyDescent="0.35">
      <c r="L507" s="164"/>
      <c r="M507" s="164"/>
    </row>
    <row r="508" spans="12:13" x14ac:dyDescent="0.35">
      <c r="L508" s="164"/>
      <c r="M508" s="164"/>
    </row>
    <row r="509" spans="12:13" x14ac:dyDescent="0.35">
      <c r="L509" s="164"/>
      <c r="M509" s="164"/>
    </row>
    <row r="510" spans="12:13" x14ac:dyDescent="0.35">
      <c r="L510" s="164"/>
      <c r="M510" s="164"/>
    </row>
    <row r="511" spans="12:13" x14ac:dyDescent="0.35">
      <c r="L511" s="164"/>
      <c r="M511" s="164"/>
    </row>
    <row r="512" spans="12:13" x14ac:dyDescent="0.35">
      <c r="L512" s="164"/>
      <c r="M512" s="164"/>
    </row>
    <row r="513" spans="12:13" x14ac:dyDescent="0.35">
      <c r="L513" s="164"/>
      <c r="M513" s="164"/>
    </row>
    <row r="514" spans="12:13" x14ac:dyDescent="0.35">
      <c r="L514" s="164"/>
      <c r="M514" s="164"/>
    </row>
    <row r="515" spans="12:13" x14ac:dyDescent="0.35">
      <c r="L515" s="164"/>
      <c r="M515" s="164"/>
    </row>
    <row r="516" spans="12:13" x14ac:dyDescent="0.35">
      <c r="L516" s="164"/>
      <c r="M516" s="164"/>
    </row>
    <row r="517" spans="12:13" x14ac:dyDescent="0.35">
      <c r="L517" s="164"/>
      <c r="M517" s="164"/>
    </row>
    <row r="518" spans="12:13" x14ac:dyDescent="0.35">
      <c r="L518" s="164"/>
      <c r="M518" s="164"/>
    </row>
    <row r="519" spans="12:13" x14ac:dyDescent="0.35">
      <c r="L519" s="164"/>
      <c r="M519" s="164"/>
    </row>
    <row r="520" spans="12:13" x14ac:dyDescent="0.35">
      <c r="L520" s="164"/>
      <c r="M520" s="164"/>
    </row>
    <row r="521" spans="12:13" x14ac:dyDescent="0.35">
      <c r="L521" s="164"/>
      <c r="M521" s="164"/>
    </row>
    <row r="522" spans="12:13" x14ac:dyDescent="0.35">
      <c r="L522" s="164"/>
      <c r="M522" s="164"/>
    </row>
    <row r="523" spans="12:13" x14ac:dyDescent="0.35">
      <c r="L523" s="164"/>
      <c r="M523" s="164"/>
    </row>
    <row r="524" spans="12:13" x14ac:dyDescent="0.35">
      <c r="L524" s="164"/>
      <c r="M524" s="164"/>
    </row>
    <row r="525" spans="12:13" x14ac:dyDescent="0.35">
      <c r="L525" s="164"/>
      <c r="M525" s="164"/>
    </row>
    <row r="526" spans="12:13" x14ac:dyDescent="0.35">
      <c r="L526" s="164"/>
      <c r="M526" s="164"/>
    </row>
    <row r="527" spans="12:13" x14ac:dyDescent="0.35">
      <c r="L527" s="164"/>
      <c r="M527" s="164"/>
    </row>
    <row r="528" spans="12:13" x14ac:dyDescent="0.35">
      <c r="L528" s="164"/>
      <c r="M528" s="164"/>
    </row>
    <row r="529" spans="12:13" x14ac:dyDescent="0.35">
      <c r="L529" s="164"/>
      <c r="M529" s="164"/>
    </row>
    <row r="530" spans="12:13" x14ac:dyDescent="0.35">
      <c r="L530" s="164"/>
      <c r="M530" s="164"/>
    </row>
    <row r="531" spans="12:13" x14ac:dyDescent="0.35">
      <c r="L531" s="164"/>
      <c r="M531" s="164"/>
    </row>
    <row r="532" spans="12:13" x14ac:dyDescent="0.35">
      <c r="L532" s="164"/>
      <c r="M532" s="164"/>
    </row>
    <row r="533" spans="12:13" x14ac:dyDescent="0.35">
      <c r="L533" s="164"/>
      <c r="M533" s="164"/>
    </row>
    <row r="534" spans="12:13" x14ac:dyDescent="0.35">
      <c r="L534" s="164"/>
      <c r="M534" s="164"/>
    </row>
    <row r="535" spans="12:13" x14ac:dyDescent="0.35">
      <c r="L535" s="164"/>
      <c r="M535" s="164"/>
    </row>
    <row r="536" spans="12:13" x14ac:dyDescent="0.35">
      <c r="L536" s="164"/>
      <c r="M536" s="164"/>
    </row>
    <row r="537" spans="12:13" x14ac:dyDescent="0.35">
      <c r="L537" s="164"/>
      <c r="M537" s="164"/>
    </row>
    <row r="538" spans="12:13" x14ac:dyDescent="0.35">
      <c r="L538" s="164"/>
      <c r="M538" s="164"/>
    </row>
    <row r="539" spans="12:13" x14ac:dyDescent="0.35">
      <c r="L539" s="164"/>
      <c r="M539" s="164"/>
    </row>
    <row r="540" spans="12:13" x14ac:dyDescent="0.35">
      <c r="L540" s="164"/>
      <c r="M540" s="164"/>
    </row>
    <row r="541" spans="12:13" x14ac:dyDescent="0.35">
      <c r="L541" s="164"/>
      <c r="M541" s="164"/>
    </row>
    <row r="542" spans="12:13" x14ac:dyDescent="0.35">
      <c r="L542" s="164"/>
      <c r="M542" s="164"/>
    </row>
    <row r="543" spans="12:13" x14ac:dyDescent="0.35">
      <c r="L543" s="164"/>
      <c r="M543" s="164"/>
    </row>
    <row r="544" spans="12:13" x14ac:dyDescent="0.35">
      <c r="L544" s="164"/>
      <c r="M544" s="164"/>
    </row>
    <row r="545" spans="12:13" x14ac:dyDescent="0.35">
      <c r="L545" s="164"/>
      <c r="M545" s="164"/>
    </row>
    <row r="546" spans="12:13" x14ac:dyDescent="0.35">
      <c r="L546" s="164"/>
      <c r="M546" s="164"/>
    </row>
    <row r="547" spans="12:13" x14ac:dyDescent="0.35">
      <c r="L547" s="164"/>
      <c r="M547" s="164"/>
    </row>
    <row r="548" spans="12:13" x14ac:dyDescent="0.35">
      <c r="L548" s="164"/>
      <c r="M548" s="164"/>
    </row>
    <row r="549" spans="12:13" x14ac:dyDescent="0.35">
      <c r="L549" s="164"/>
      <c r="M549" s="164"/>
    </row>
    <row r="550" spans="12:13" x14ac:dyDescent="0.35">
      <c r="L550" s="164"/>
      <c r="M550" s="164"/>
    </row>
    <row r="551" spans="12:13" x14ac:dyDescent="0.35">
      <c r="L551" s="164"/>
      <c r="M551" s="164"/>
    </row>
    <row r="552" spans="12:13" x14ac:dyDescent="0.35">
      <c r="L552" s="164"/>
      <c r="M552" s="164"/>
    </row>
    <row r="553" spans="12:13" x14ac:dyDescent="0.35">
      <c r="L553" s="164"/>
      <c r="M553" s="164"/>
    </row>
    <row r="554" spans="12:13" x14ac:dyDescent="0.35">
      <c r="L554" s="164"/>
      <c r="M554" s="164"/>
    </row>
    <row r="555" spans="12:13" x14ac:dyDescent="0.35">
      <c r="L555" s="164"/>
      <c r="M555" s="164"/>
    </row>
    <row r="556" spans="12:13" x14ac:dyDescent="0.35">
      <c r="L556" s="164"/>
      <c r="M556" s="164"/>
    </row>
    <row r="557" spans="12:13" x14ac:dyDescent="0.35">
      <c r="L557" s="164"/>
      <c r="M557" s="164"/>
    </row>
    <row r="558" spans="12:13" x14ac:dyDescent="0.35">
      <c r="L558" s="164"/>
      <c r="M558" s="164"/>
    </row>
    <row r="559" spans="12:13" x14ac:dyDescent="0.35">
      <c r="L559" s="164"/>
      <c r="M559" s="164"/>
    </row>
    <row r="560" spans="12:13" x14ac:dyDescent="0.35">
      <c r="L560" s="164"/>
      <c r="M560" s="164"/>
    </row>
    <row r="561" spans="12:13" x14ac:dyDescent="0.35">
      <c r="L561" s="164"/>
      <c r="M561" s="164"/>
    </row>
    <row r="562" spans="12:13" x14ac:dyDescent="0.35">
      <c r="L562" s="164"/>
      <c r="M562" s="164"/>
    </row>
    <row r="563" spans="12:13" x14ac:dyDescent="0.35">
      <c r="L563" s="164"/>
      <c r="M563" s="164"/>
    </row>
    <row r="564" spans="12:13" x14ac:dyDescent="0.35">
      <c r="L564" s="164"/>
      <c r="M564" s="164"/>
    </row>
    <row r="565" spans="12:13" x14ac:dyDescent="0.35">
      <c r="L565" s="164"/>
      <c r="M565" s="164"/>
    </row>
    <row r="566" spans="12:13" x14ac:dyDescent="0.35">
      <c r="L566" s="164"/>
      <c r="M566" s="164"/>
    </row>
    <row r="567" spans="12:13" x14ac:dyDescent="0.35">
      <c r="L567" s="164"/>
      <c r="M567" s="164"/>
    </row>
    <row r="568" spans="12:13" x14ac:dyDescent="0.35">
      <c r="L568" s="164"/>
      <c r="M568" s="164"/>
    </row>
    <row r="569" spans="12:13" x14ac:dyDescent="0.35">
      <c r="L569" s="164"/>
      <c r="M569" s="164"/>
    </row>
    <row r="570" spans="12:13" x14ac:dyDescent="0.35">
      <c r="L570" s="164"/>
      <c r="M570" s="164"/>
    </row>
    <row r="571" spans="12:13" x14ac:dyDescent="0.35">
      <c r="L571" s="164"/>
      <c r="M571" s="164"/>
    </row>
    <row r="572" spans="12:13" x14ac:dyDescent="0.35">
      <c r="L572" s="164"/>
      <c r="M572" s="164"/>
    </row>
    <row r="573" spans="12:13" x14ac:dyDescent="0.35">
      <c r="L573" s="164"/>
      <c r="M573" s="164"/>
    </row>
    <row r="574" spans="12:13" x14ac:dyDescent="0.35">
      <c r="L574" s="164"/>
      <c r="M574" s="164"/>
    </row>
    <row r="575" spans="12:13" x14ac:dyDescent="0.35">
      <c r="L575" s="164"/>
      <c r="M575" s="164"/>
    </row>
    <row r="576" spans="12:13" x14ac:dyDescent="0.35">
      <c r="L576" s="164"/>
      <c r="M576" s="164"/>
    </row>
    <row r="577" spans="12:13" x14ac:dyDescent="0.35">
      <c r="L577" s="164"/>
      <c r="M577" s="164"/>
    </row>
    <row r="578" spans="12:13" x14ac:dyDescent="0.35">
      <c r="L578" s="164"/>
      <c r="M578" s="164"/>
    </row>
    <row r="579" spans="12:13" x14ac:dyDescent="0.35">
      <c r="L579" s="164"/>
      <c r="M579" s="164"/>
    </row>
    <row r="580" spans="12:13" x14ac:dyDescent="0.35">
      <c r="L580" s="164"/>
      <c r="M580" s="164"/>
    </row>
    <row r="581" spans="12:13" x14ac:dyDescent="0.35">
      <c r="L581" s="164"/>
      <c r="M581" s="164"/>
    </row>
    <row r="582" spans="12:13" x14ac:dyDescent="0.35">
      <c r="L582" s="164"/>
      <c r="M582" s="164"/>
    </row>
    <row r="583" spans="12:13" x14ac:dyDescent="0.35">
      <c r="L583" s="164"/>
      <c r="M583" s="164"/>
    </row>
    <row r="584" spans="12:13" x14ac:dyDescent="0.35">
      <c r="L584" s="164"/>
      <c r="M584" s="164"/>
    </row>
    <row r="585" spans="12:13" x14ac:dyDescent="0.35">
      <c r="L585" s="164"/>
      <c r="M585" s="164"/>
    </row>
    <row r="586" spans="12:13" x14ac:dyDescent="0.35">
      <c r="L586" s="164"/>
      <c r="M586" s="164"/>
    </row>
    <row r="587" spans="12:13" x14ac:dyDescent="0.35">
      <c r="L587" s="164"/>
      <c r="M587" s="164"/>
    </row>
    <row r="588" spans="12:13" x14ac:dyDescent="0.35">
      <c r="L588" s="164"/>
      <c r="M588" s="164"/>
    </row>
    <row r="589" spans="12:13" x14ac:dyDescent="0.35">
      <c r="L589" s="164"/>
      <c r="M589" s="164"/>
    </row>
    <row r="590" spans="12:13" x14ac:dyDescent="0.35">
      <c r="L590" s="164"/>
      <c r="M590" s="164"/>
    </row>
    <row r="591" spans="12:13" x14ac:dyDescent="0.35">
      <c r="L591" s="164"/>
      <c r="M591" s="164"/>
    </row>
    <row r="592" spans="12:13" x14ac:dyDescent="0.35">
      <c r="L592" s="164"/>
      <c r="M592" s="164"/>
    </row>
    <row r="593" spans="12:13" x14ac:dyDescent="0.35">
      <c r="L593" s="164"/>
      <c r="M593" s="164"/>
    </row>
    <row r="594" spans="12:13" x14ac:dyDescent="0.35">
      <c r="L594" s="164"/>
      <c r="M594" s="164"/>
    </row>
    <row r="595" spans="12:13" x14ac:dyDescent="0.35">
      <c r="L595" s="164"/>
      <c r="M595" s="164"/>
    </row>
    <row r="596" spans="12:13" x14ac:dyDescent="0.35">
      <c r="L596" s="164"/>
      <c r="M596" s="164"/>
    </row>
    <row r="597" spans="12:13" x14ac:dyDescent="0.35">
      <c r="L597" s="164"/>
      <c r="M597" s="164"/>
    </row>
    <row r="598" spans="12:13" x14ac:dyDescent="0.35">
      <c r="L598" s="164"/>
      <c r="M598" s="164"/>
    </row>
    <row r="599" spans="12:13" x14ac:dyDescent="0.35">
      <c r="L599" s="164"/>
      <c r="M599" s="164"/>
    </row>
    <row r="600" spans="12:13" x14ac:dyDescent="0.35">
      <c r="L600" s="164"/>
      <c r="M600" s="164"/>
    </row>
    <row r="601" spans="12:13" x14ac:dyDescent="0.35">
      <c r="L601" s="164"/>
      <c r="M601" s="164"/>
    </row>
    <row r="602" spans="12:13" x14ac:dyDescent="0.35">
      <c r="L602" s="164"/>
      <c r="M602" s="164"/>
    </row>
    <row r="603" spans="12:13" x14ac:dyDescent="0.35">
      <c r="L603" s="164"/>
      <c r="M603" s="164"/>
    </row>
    <row r="604" spans="12:13" x14ac:dyDescent="0.35">
      <c r="L604" s="164"/>
      <c r="M604" s="164"/>
    </row>
    <row r="605" spans="12:13" x14ac:dyDescent="0.35">
      <c r="L605" s="164"/>
      <c r="M605" s="164"/>
    </row>
    <row r="606" spans="12:13" x14ac:dyDescent="0.35">
      <c r="L606" s="164"/>
      <c r="M606" s="164"/>
    </row>
    <row r="607" spans="12:13" x14ac:dyDescent="0.35">
      <c r="L607" s="164"/>
      <c r="M607" s="164"/>
    </row>
    <row r="608" spans="12:13" x14ac:dyDescent="0.35">
      <c r="L608" s="164"/>
      <c r="M608" s="164"/>
    </row>
    <row r="609" spans="12:13" x14ac:dyDescent="0.35">
      <c r="L609" s="164"/>
      <c r="M609" s="164"/>
    </row>
    <row r="610" spans="12:13" x14ac:dyDescent="0.35">
      <c r="L610" s="164"/>
      <c r="M610" s="164"/>
    </row>
    <row r="611" spans="12:13" x14ac:dyDescent="0.35">
      <c r="L611" s="164"/>
      <c r="M611" s="164"/>
    </row>
    <row r="612" spans="12:13" x14ac:dyDescent="0.35">
      <c r="L612" s="164"/>
      <c r="M612" s="164"/>
    </row>
    <row r="613" spans="12:13" x14ac:dyDescent="0.35">
      <c r="L613" s="164"/>
      <c r="M613" s="164"/>
    </row>
    <row r="614" spans="12:13" x14ac:dyDescent="0.35">
      <c r="L614" s="164"/>
      <c r="M614" s="164"/>
    </row>
    <row r="615" spans="12:13" x14ac:dyDescent="0.35">
      <c r="L615" s="164"/>
      <c r="M615" s="164"/>
    </row>
    <row r="616" spans="12:13" x14ac:dyDescent="0.35">
      <c r="L616" s="164"/>
      <c r="M616" s="164"/>
    </row>
    <row r="617" spans="12:13" x14ac:dyDescent="0.35">
      <c r="L617" s="164"/>
      <c r="M617" s="164"/>
    </row>
    <row r="618" spans="12:13" x14ac:dyDescent="0.35">
      <c r="L618" s="164"/>
      <c r="M618" s="164"/>
    </row>
    <row r="619" spans="12:13" x14ac:dyDescent="0.35">
      <c r="L619" s="164"/>
      <c r="M619" s="164"/>
    </row>
    <row r="620" spans="12:13" x14ac:dyDescent="0.35">
      <c r="L620" s="164"/>
      <c r="M620" s="164"/>
    </row>
    <row r="621" spans="12:13" x14ac:dyDescent="0.35">
      <c r="L621" s="164"/>
      <c r="M621" s="164"/>
    </row>
    <row r="622" spans="12:13" x14ac:dyDescent="0.35">
      <c r="L622" s="164"/>
      <c r="M622" s="164"/>
    </row>
    <row r="623" spans="12:13" x14ac:dyDescent="0.35">
      <c r="L623" s="164"/>
      <c r="M623" s="164"/>
    </row>
    <row r="624" spans="12:13" x14ac:dyDescent="0.35">
      <c r="L624" s="164"/>
      <c r="M624" s="164"/>
    </row>
    <row r="625" spans="12:13" x14ac:dyDescent="0.35">
      <c r="L625" s="164"/>
      <c r="M625" s="164"/>
    </row>
    <row r="626" spans="12:13" x14ac:dyDescent="0.35">
      <c r="L626" s="164"/>
      <c r="M626" s="164"/>
    </row>
    <row r="627" spans="12:13" x14ac:dyDescent="0.35">
      <c r="L627" s="164"/>
      <c r="M627" s="164"/>
    </row>
    <row r="628" spans="12:13" x14ac:dyDescent="0.35">
      <c r="L628" s="164"/>
      <c r="M628" s="164"/>
    </row>
    <row r="629" spans="12:13" x14ac:dyDescent="0.35">
      <c r="L629" s="164"/>
      <c r="M629" s="164"/>
    </row>
    <row r="630" spans="12:13" x14ac:dyDescent="0.35">
      <c r="L630" s="164"/>
      <c r="M630" s="164"/>
    </row>
    <row r="631" spans="12:13" x14ac:dyDescent="0.35">
      <c r="L631" s="164"/>
      <c r="M631" s="164"/>
    </row>
    <row r="632" spans="12:13" x14ac:dyDescent="0.35">
      <c r="L632" s="164"/>
      <c r="M632" s="164"/>
    </row>
    <row r="633" spans="12:13" x14ac:dyDescent="0.35">
      <c r="L633" s="164"/>
      <c r="M633" s="164"/>
    </row>
    <row r="634" spans="12:13" x14ac:dyDescent="0.35">
      <c r="L634" s="164"/>
      <c r="M634" s="164"/>
    </row>
    <row r="635" spans="12:13" x14ac:dyDescent="0.35">
      <c r="L635" s="164"/>
      <c r="M635" s="164"/>
    </row>
    <row r="636" spans="12:13" x14ac:dyDescent="0.35">
      <c r="L636" s="164"/>
      <c r="M636" s="164"/>
    </row>
    <row r="637" spans="12:13" x14ac:dyDescent="0.35">
      <c r="L637" s="164"/>
      <c r="M637" s="164"/>
    </row>
    <row r="638" spans="12:13" x14ac:dyDescent="0.35">
      <c r="L638" s="164"/>
      <c r="M638" s="164"/>
    </row>
    <row r="639" spans="12:13" x14ac:dyDescent="0.35">
      <c r="L639" s="164"/>
      <c r="M639" s="164"/>
    </row>
    <row r="640" spans="12:13" x14ac:dyDescent="0.35">
      <c r="L640" s="164"/>
      <c r="M640" s="164"/>
    </row>
    <row r="641" spans="12:13" x14ac:dyDescent="0.35">
      <c r="L641" s="164"/>
      <c r="M641" s="164"/>
    </row>
    <row r="642" spans="12:13" x14ac:dyDescent="0.35">
      <c r="L642" s="164"/>
      <c r="M642" s="164"/>
    </row>
    <row r="643" spans="12:13" x14ac:dyDescent="0.35">
      <c r="L643" s="164"/>
      <c r="M643" s="164"/>
    </row>
    <row r="644" spans="12:13" x14ac:dyDescent="0.35">
      <c r="L644" s="164"/>
      <c r="M644" s="164"/>
    </row>
    <row r="645" spans="12:13" x14ac:dyDescent="0.35">
      <c r="L645" s="164"/>
      <c r="M645" s="164"/>
    </row>
    <row r="646" spans="12:13" x14ac:dyDescent="0.35">
      <c r="L646" s="164"/>
      <c r="M646" s="164"/>
    </row>
    <row r="647" spans="12:13" x14ac:dyDescent="0.35">
      <c r="L647" s="164"/>
      <c r="M647" s="164"/>
    </row>
    <row r="648" spans="12:13" x14ac:dyDescent="0.35">
      <c r="L648" s="164"/>
      <c r="M648" s="164"/>
    </row>
    <row r="649" spans="12:13" x14ac:dyDescent="0.35">
      <c r="L649" s="164"/>
      <c r="M649" s="164"/>
    </row>
    <row r="650" spans="12:13" x14ac:dyDescent="0.35">
      <c r="L650" s="164"/>
      <c r="M650" s="164"/>
    </row>
    <row r="651" spans="12:13" x14ac:dyDescent="0.35">
      <c r="L651" s="164"/>
      <c r="M651" s="164"/>
    </row>
    <row r="652" spans="12:13" x14ac:dyDescent="0.35">
      <c r="L652" s="164"/>
      <c r="M652" s="164"/>
    </row>
    <row r="653" spans="12:13" x14ac:dyDescent="0.35">
      <c r="L653" s="164"/>
      <c r="M653" s="164"/>
    </row>
    <row r="654" spans="12:13" x14ac:dyDescent="0.35">
      <c r="L654" s="164"/>
      <c r="M654" s="164"/>
    </row>
    <row r="655" spans="12:13" x14ac:dyDescent="0.35">
      <c r="L655" s="164"/>
      <c r="M655" s="164"/>
    </row>
    <row r="656" spans="12:13" x14ac:dyDescent="0.35">
      <c r="L656" s="164"/>
      <c r="M656" s="164"/>
    </row>
    <row r="657" spans="12:13" x14ac:dyDescent="0.35">
      <c r="L657" s="164"/>
      <c r="M657" s="164"/>
    </row>
    <row r="658" spans="12:13" x14ac:dyDescent="0.35">
      <c r="L658" s="164"/>
      <c r="M658" s="164"/>
    </row>
    <row r="659" spans="12:13" x14ac:dyDescent="0.35">
      <c r="L659" s="164"/>
      <c r="M659" s="164"/>
    </row>
    <row r="660" spans="12:13" x14ac:dyDescent="0.35">
      <c r="L660" s="164"/>
      <c r="M660" s="164"/>
    </row>
    <row r="661" spans="12:13" x14ac:dyDescent="0.35">
      <c r="L661" s="164"/>
      <c r="M661" s="164"/>
    </row>
    <row r="662" spans="12:13" x14ac:dyDescent="0.35">
      <c r="L662" s="164"/>
      <c r="M662" s="164"/>
    </row>
    <row r="663" spans="12:13" x14ac:dyDescent="0.35">
      <c r="L663" s="164"/>
      <c r="M663" s="164"/>
    </row>
    <row r="664" spans="12:13" x14ac:dyDescent="0.35">
      <c r="L664" s="164"/>
      <c r="M664" s="164"/>
    </row>
    <row r="665" spans="12:13" x14ac:dyDescent="0.35">
      <c r="L665" s="164"/>
      <c r="M665" s="164"/>
    </row>
    <row r="666" spans="12:13" x14ac:dyDescent="0.35">
      <c r="L666" s="164"/>
      <c r="M666" s="164"/>
    </row>
    <row r="667" spans="12:13" x14ac:dyDescent="0.35">
      <c r="L667" s="164"/>
      <c r="M667" s="164"/>
    </row>
    <row r="668" spans="12:13" x14ac:dyDescent="0.35">
      <c r="L668" s="164"/>
      <c r="M668" s="164"/>
    </row>
    <row r="669" spans="12:13" x14ac:dyDescent="0.35">
      <c r="L669" s="164"/>
      <c r="M669" s="164"/>
    </row>
    <row r="670" spans="12:13" x14ac:dyDescent="0.35">
      <c r="L670" s="164"/>
      <c r="M670" s="164"/>
    </row>
    <row r="671" spans="12:13" x14ac:dyDescent="0.35">
      <c r="L671" s="164"/>
      <c r="M671" s="164"/>
    </row>
    <row r="672" spans="12:13" x14ac:dyDescent="0.35">
      <c r="L672" s="164"/>
      <c r="M672" s="164"/>
    </row>
    <row r="673" spans="12:13" x14ac:dyDescent="0.35">
      <c r="L673" s="164"/>
      <c r="M673" s="164"/>
    </row>
    <row r="674" spans="12:13" x14ac:dyDescent="0.35">
      <c r="L674" s="164"/>
      <c r="M674" s="164"/>
    </row>
    <row r="675" spans="12:13" x14ac:dyDescent="0.35">
      <c r="L675" s="164"/>
      <c r="M675" s="164"/>
    </row>
  </sheetData>
  <mergeCells count="22">
    <mergeCell ref="C113:D114"/>
    <mergeCell ref="C64:C65"/>
    <mergeCell ref="D64:Z65"/>
    <mergeCell ref="D23:G24"/>
    <mergeCell ref="H23:K24"/>
    <mergeCell ref="L23:P24"/>
    <mergeCell ref="Q23:U24"/>
    <mergeCell ref="W10:Z11"/>
    <mergeCell ref="C23:C24"/>
    <mergeCell ref="V23:Y24"/>
    <mergeCell ref="Z23:Z24"/>
    <mergeCell ref="B44:B45"/>
    <mergeCell ref="A113:B114"/>
    <mergeCell ref="A64:B65"/>
    <mergeCell ref="B48:B49"/>
    <mergeCell ref="B55:B56"/>
    <mergeCell ref="A77:A78"/>
    <mergeCell ref="B77:B78"/>
    <mergeCell ref="A23:B24"/>
    <mergeCell ref="B29:B30"/>
    <mergeCell ref="A44:A45"/>
    <mergeCell ref="A10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GMT TimeZones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Anahit</dc:creator>
  <cp:lastModifiedBy>Anahit</cp:lastModifiedBy>
  <cp:lastPrinted>2021-03-14T08:18:09Z</cp:lastPrinted>
  <dcterms:created xsi:type="dcterms:W3CDTF">2021-03-11T21:58:03Z</dcterms:created>
  <dcterms:modified xsi:type="dcterms:W3CDTF">2021-03-15T18:59:23Z</dcterms:modified>
</cp:coreProperties>
</file>